
<file path=[Content_Types].xml><?xml version="1.0" encoding="utf-8"?>
<Types xmlns="http://schemas.openxmlformats.org/package/2006/content-types">
  <Default Extension="xml" ContentType="application/xml"/>
  <Default Extension="jpg" ContentType="image/jpeg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codeName="ThisWorkbook"/>
  <bookViews>
    <workbookView xWindow="360" yWindow="15" windowWidth="20955" windowHeight="9720" activeTab="1"/>
  </bookViews>
  <sheets>
    <sheet name="Sir Wedz Helper Tables" sheetId="1" state="hidden" r:id="rId1"/>
    <sheet name="Nutritional Status" sheetId="2" state="visible" r:id="rId2"/>
  </sheets>
  <definedNames>
    <definedName name="_xlnm.Print_Area" localSheetId="0">'Sir Wedz Helper Tables'!$BA$1:$BL$224,'Sir Wedz Helper Tables'!#REF!</definedName>
    <definedName name="Print_Titles" localSheetId="1">'Nutritional Status'!$9:$10</definedName>
    <definedName name="FIRST_QT">#REF!</definedName>
    <definedName name="FIRST_QUARTER">#REF!</definedName>
    <definedName name="FOURTH_QT">#REF!</definedName>
    <definedName name="FOURTH_QUARTER">#REF!</definedName>
    <definedName name="PhilIRI">#REF!</definedName>
    <definedName name="SECOND_QT">#REF!</definedName>
    <definedName name="SECOND_QUARTER">#REF!</definedName>
    <definedName name="THIRD_QT">#REF!</definedName>
    <definedName name="THIRD_QUARTER">#REF!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<sst xmlns="http://schemas.openxmlformats.org/spreadsheetml/2006/main" count="81" uniqueCount="81">
  <si>
    <t>Reference</t>
  </si>
  <si>
    <t xml:space="preserve">BMI AGE: </t>
  </si>
  <si>
    <t>BOYS</t>
  </si>
  <si>
    <t xml:space="preserve">BMI AGE:</t>
  </si>
  <si>
    <t>GIRLS</t>
  </si>
  <si>
    <t xml:space="preserve">School Level NS-Form 1</t>
  </si>
  <si>
    <r>
      <t xml:space="preserve">REMINDER:                                                                  </t>
    </r>
    <r>
      <rPr>
        <i/>
        <sz val="11"/>
        <color rgb="FFC00000"/>
        <rFont val="Arial"/>
      </rPr>
      <t xml:space="preserve">This worksheet is designed to fit in a Long Bond Paper (8.5" x 13")</t>
    </r>
  </si>
  <si>
    <t>HFA</t>
  </si>
  <si>
    <t xml:space="preserve">HFA  </t>
  </si>
  <si>
    <t xml:space="preserve">Look Up for HFA (Pretest)</t>
  </si>
  <si>
    <t xml:space="preserve">Look Up for HFA (Posttest)</t>
  </si>
  <si>
    <t xml:space="preserve">5 - 19 Years Old</t>
  </si>
  <si>
    <t xml:space="preserve">Department of Education</t>
  </si>
  <si>
    <t>Year</t>
  </si>
  <si>
    <t>Month</t>
  </si>
  <si>
    <t>Months</t>
  </si>
  <si>
    <t xml:space="preserve">Severely Wasted</t>
  </si>
  <si>
    <t>Wasted</t>
  </si>
  <si>
    <t>Normal</t>
  </si>
  <si>
    <t>Overweight</t>
  </si>
  <si>
    <t>Obese</t>
  </si>
  <si>
    <t>Region</t>
  </si>
  <si>
    <t xml:space="preserve">Severely Stunted</t>
  </si>
  <si>
    <t>Stunted</t>
  </si>
  <si>
    <t>Tall</t>
  </si>
  <si>
    <t>from</t>
  </si>
  <si>
    <t>to</t>
  </si>
  <si>
    <t xml:space="preserve">Division of</t>
  </si>
  <si>
    <t xml:space="preserve">School Nutritional Status Record</t>
  </si>
  <si>
    <t>District:</t>
  </si>
  <si>
    <t>School:</t>
  </si>
  <si>
    <t xml:space="preserve">Date of Weighing:</t>
  </si>
  <si>
    <t xml:space="preserve">Grade &amp; Section:</t>
  </si>
  <si>
    <t xml:space="preserve">Learner's Name</t>
  </si>
  <si>
    <t xml:space="preserve">Date of Birth</t>
  </si>
  <si>
    <t>Age</t>
  </si>
  <si>
    <t xml:space="preserve">Weight (kg)</t>
  </si>
  <si>
    <t xml:space="preserve">Height (m)</t>
  </si>
  <si>
    <t xml:space="preserve">(Height)² (m²)</t>
  </si>
  <si>
    <t xml:space="preserve">BMI (kg/m²)</t>
  </si>
  <si>
    <t xml:space="preserve">Nutritional Status</t>
  </si>
  <si>
    <t xml:space="preserve">Go To Post Summary BMI Report</t>
  </si>
  <si>
    <t>MALE</t>
  </si>
  <si>
    <t>test</t>
  </si>
  <si>
    <t>FEMALE</t>
  </si>
  <si>
    <t>WedzmerDesigns</t>
  </si>
  <si>
    <t xml:space="preserve">Summary Table</t>
  </si>
  <si>
    <t>TOTAL</t>
  </si>
  <si>
    <t xml:space="preserve">Percentage Summary</t>
  </si>
  <si>
    <t xml:space="preserve">SF 8</t>
  </si>
  <si>
    <t xml:space="preserve">School Form 8 Learner's Basic Health and Nutrition Report (SF8)</t>
  </si>
  <si>
    <t xml:space="preserve">(For All Grade Levels)</t>
  </si>
  <si>
    <t xml:space="preserve">School Name</t>
  </si>
  <si>
    <t>District</t>
  </si>
  <si>
    <t>Division</t>
  </si>
  <si>
    <t xml:space="preserve">School ID</t>
  </si>
  <si>
    <t xml:space="preserve">Grade </t>
  </si>
  <si>
    <t>Section</t>
  </si>
  <si>
    <t xml:space="preserve"> Track/Strand (SHS)</t>
  </si>
  <si>
    <t xml:space="preserve">School Year</t>
  </si>
  <si>
    <t>No.</t>
  </si>
  <si>
    <t>LRN</t>
  </si>
  <si>
    <r>
      <t xml:space="preserve">Learner's Name                                       </t>
    </r>
    <r>
      <rPr>
        <sz val="11"/>
        <color theme="1"/>
        <rFont val="Arial Narrow"/>
      </rPr>
      <t xml:space="preserve">   (Last Name, First Name, Name Extension, Middle Name)</t>
    </r>
  </si>
  <si>
    <r>
      <t xml:space="preserve">Birthdate
</t>
    </r>
    <r>
      <rPr>
        <sz val="11"/>
        <color theme="1"/>
        <rFont val="Arial Narrow"/>
      </rPr>
      <t>(MM/DD/YYYY)</t>
    </r>
  </si>
  <si>
    <r>
      <t xml:space="preserve">Weight
</t>
    </r>
    <r>
      <rPr>
        <sz val="11"/>
        <color theme="1"/>
        <rFont val="Arial Narrow"/>
      </rPr>
      <t>(kg)</t>
    </r>
  </si>
  <si>
    <r>
      <t xml:space="preserve">Height 
</t>
    </r>
    <r>
      <rPr>
        <sz val="11"/>
        <color theme="1"/>
        <rFont val="Arial Narrow"/>
      </rPr>
      <t>(m)</t>
    </r>
  </si>
  <si>
    <r>
      <t xml:space="preserve">Height² </t>
    </r>
    <r>
      <rPr>
        <sz val="11"/>
        <color theme="1"/>
        <rFont val="Arial Narrow"/>
      </rPr>
      <t>(m²)</t>
    </r>
  </si>
  <si>
    <t xml:space="preserve">Height for Age (HFA)</t>
  </si>
  <si>
    <t>Remarks</t>
  </si>
  <si>
    <r>
      <t xml:space="preserve">BMI
</t>
    </r>
    <r>
      <rPr>
        <sz val="11"/>
        <color theme="1"/>
        <rFont val="Arial Narrow"/>
      </rPr>
      <t>(kg/m²)</t>
    </r>
  </si>
  <si>
    <t xml:space="preserve">BMI Category</t>
  </si>
  <si>
    <t xml:space="preserve">SUMMARY TABLE</t>
  </si>
  <si>
    <t>SEX</t>
  </si>
  <si>
    <t xml:space="preserve">Nutritional Status 
Summary Table</t>
  </si>
  <si>
    <t xml:space="preserve">Height for Age (HFA) 
Summary Table</t>
  </si>
  <si>
    <t>Total</t>
  </si>
  <si>
    <t xml:space="preserve">Date of Assessment:</t>
  </si>
  <si>
    <t xml:space="preserve">Conducted/Assessed By:</t>
  </si>
  <si>
    <t xml:space="preserve">Certified Correct By:</t>
  </si>
  <si>
    <t xml:space="preserve">Reviewed By:</t>
  </si>
  <si>
    <t xml:space="preserve">SFRT 2017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</si>
</sst>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mmmm\ d\,\ yyyy;@"/>
  </numFmts>
  <fonts count="30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sz val="12.000000"/>
      <color theme="1"/>
      <name val="Calibri"/>
      <scheme val="minor"/>
    </font>
    <font>
      <sz val="10.000000"/>
      <name val="Arial"/>
    </font>
    <font>
      <sz val="10.000000"/>
      <color theme="1"/>
      <name val="Arial"/>
    </font>
    <font>
      <sz val="11.000000"/>
      <color theme="1"/>
      <name val="Arial"/>
    </font>
    <font>
      <b/>
      <sz val="11.000000"/>
      <color theme="0"/>
      <name val="Calibri"/>
      <scheme val="minor"/>
    </font>
    <font>
      <sz val="11.000000"/>
      <color theme="0"/>
      <name val="Calibri"/>
      <scheme val="minor"/>
    </font>
    <font>
      <sz val="9.000000"/>
      <color theme="1"/>
      <name val="Arial"/>
    </font>
    <font>
      <b/>
      <sz val="11.000000"/>
      <color rgb="FFC00000"/>
      <name val="Arial"/>
    </font>
    <font>
      <b/>
      <sz val="11.000000"/>
      <color theme="1"/>
      <name val="Calibri"/>
      <scheme val="minor"/>
    </font>
    <font>
      <b/>
      <sz val="16.000000"/>
      <color theme="1"/>
      <name val="Times New Roman"/>
    </font>
    <font>
      <b/>
      <sz val="12.000000"/>
      <color theme="1"/>
      <name val="Times New Roman"/>
    </font>
    <font>
      <b/>
      <sz val="11.000000"/>
      <color theme="1"/>
      <name val="Times New Roman"/>
    </font>
    <font>
      <b/>
      <sz val="11.000000"/>
      <color theme="1"/>
      <name val="Arial"/>
    </font>
    <font>
      <sz val="11.000000"/>
      <name val="Calibri"/>
    </font>
    <font>
      <i/>
      <sz val="11.000000"/>
      <color theme="0" tint="-0.14999847407452621"/>
      <name val="Times New Roman"/>
    </font>
    <font>
      <b/>
      <sz val="11.000000"/>
      <color theme="0" tint="-0.14999847407452621"/>
      <name val="Times New Roman"/>
    </font>
    <font>
      <sz val="11.000000"/>
      <color theme="1"/>
      <name val="Times New Roman"/>
    </font>
    <font>
      <sz val="11.000000"/>
      <color theme="1"/>
      <name val="Arial Narrow"/>
    </font>
    <font>
      <sz val="9.000000"/>
      <color theme="1"/>
      <name val="Arial Narrow"/>
    </font>
    <font>
      <b/>
      <sz val="14.000000"/>
      <color theme="1"/>
      <name val="Arial Narrow"/>
    </font>
    <font>
      <i/>
      <sz val="10.000000"/>
      <color theme="1"/>
      <name val="Arial Narrow"/>
    </font>
    <font>
      <sz val="12.000000"/>
      <color theme="1"/>
      <name val="Arial Narrow"/>
    </font>
    <font>
      <b/>
      <sz val="12.000000"/>
      <color theme="1"/>
      <name val="Arial Narrow"/>
    </font>
    <font>
      <sz val="28.000000"/>
      <color theme="1"/>
      <name val="Arial Narrow"/>
    </font>
    <font>
      <b/>
      <sz val="11.000000"/>
      <color theme="1"/>
      <name val="Arial Narrow"/>
    </font>
    <font>
      <i/>
      <sz val="11.000000"/>
      <color theme="1"/>
      <name val="Arial Narrow"/>
    </font>
    <font>
      <b/>
      <sz val="11.000000"/>
      <name val="Arial Narrow"/>
    </font>
    <font>
      <i/>
      <sz val="9.000000"/>
      <color theme="1"/>
      <name val="Arial Narrow"/>
    </font>
  </fonts>
  <fills count="17">
    <fill>
      <patternFill patternType="none"/>
    </fill>
    <fill>
      <patternFill patternType="gray125"/>
    </fill>
    <fill>
      <patternFill patternType="solid">
        <fgColor rgb="FFF880BF"/>
      </patternFill>
    </fill>
    <fill>
      <patternFill patternType="solid">
        <fgColor indexed="5"/>
      </patternFill>
    </fill>
    <fill>
      <patternFill patternType="solid">
        <fgColor rgb="FFC00000"/>
      </patternFill>
    </fill>
    <fill>
      <patternFill patternType="solid">
        <fgColor rgb="FF00B050"/>
      </patternFill>
    </fill>
    <fill>
      <patternFill patternType="solid">
        <fgColor theme="7" tint="0.59999389629810485"/>
      </patternFill>
    </fill>
    <fill>
      <patternFill patternType="solid">
        <fgColor theme="5" tint="0.59999389629810485"/>
      </patternFill>
    </fill>
    <fill>
      <patternFill patternType="solid">
        <fgColor theme="5" tint="0.79998168889431442"/>
      </patternFill>
    </fill>
    <fill>
      <patternFill patternType="solid">
        <fgColor theme="9" tint="0.59999389629810485"/>
      </patternFill>
    </fill>
    <fill>
      <patternFill patternType="solid">
        <fgColor theme="0" tint="-0.249977111117893"/>
      </patternFill>
    </fill>
    <fill>
      <patternFill patternType="solid">
        <fgColor theme="4" tint="0.59999389629810485"/>
      </patternFill>
    </fill>
    <fill>
      <patternFill patternType="solid">
        <fgColor theme="0" tint="-0.14999847407452621"/>
      </patternFill>
    </fill>
    <fill>
      <patternFill patternType="solid">
        <fgColor theme="0"/>
      </patternFill>
    </fill>
    <fill>
      <patternFill patternType="solid">
        <fgColor theme="9" tint="-0.499984740745262"/>
      </patternFill>
    </fill>
    <fill>
      <patternFill patternType="solid">
        <fgColor theme="9" tint="0.39997558519241921"/>
      </patternFill>
    </fill>
    <fill>
      <patternFill patternType="solid">
        <fgColor theme="2" tint="-0.099978637043366805"/>
      </patternFill>
    </fill>
  </fills>
  <borders count="58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double">
        <color auto="1"/>
      </left>
      <right style="none"/>
      <top style="hair">
        <color auto="1"/>
      </top>
      <bottom style="hair">
        <color auto="1"/>
      </bottom>
      <diagonal style="none"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none"/>
      <right style="thick">
        <color auto="1"/>
      </right>
      <top style="hair">
        <color auto="1"/>
      </top>
      <bottom style="hair">
        <color auto="1"/>
      </bottom>
      <diagonal style="none"/>
    </border>
    <border>
      <left style="none"/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none"/>
      <top style="hair">
        <color auto="1"/>
      </top>
      <bottom style="hair">
        <color auto="1"/>
      </bottom>
      <diagonal style="none"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 style="none"/>
    </border>
    <border>
      <left style="double">
        <color auto="1"/>
      </left>
      <right style="none"/>
      <top style="hair">
        <color auto="1"/>
      </top>
      <bottom style="thin">
        <color auto="1"/>
      </bottom>
      <diagonal style="none"/>
    </border>
    <border>
      <left style="thick">
        <color auto="1"/>
      </left>
      <right style="hair">
        <color auto="1"/>
      </right>
      <top style="hair">
        <color auto="1"/>
      </top>
      <bottom style="thin">
        <color auto="1"/>
      </bottom>
      <diagonal style="none"/>
    </border>
    <border>
      <left style="none"/>
      <right style="thick">
        <color auto="1"/>
      </right>
      <top style="hair">
        <color auto="1"/>
      </top>
      <bottom style="thin">
        <color auto="1"/>
      </bottom>
      <diagonal style="none"/>
    </border>
    <border>
      <left style="none"/>
      <right style="hair">
        <color auto="1"/>
      </right>
      <top style="hair">
        <color auto="1"/>
      </top>
      <bottom style="thin">
        <color auto="1"/>
      </bottom>
      <diagonal style="none"/>
    </border>
    <border>
      <left style="hair">
        <color auto="1"/>
      </left>
      <right style="none"/>
      <top style="hair">
        <color auto="1"/>
      </top>
      <bottom style="thin">
        <color auto="1"/>
      </bottom>
      <diagonal style="none"/>
    </border>
    <border>
      <left style="thick">
        <color auto="1"/>
      </left>
      <right style="thin">
        <color auto="1"/>
      </right>
      <top style="hair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</borders>
  <cellStyleXfs count="8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0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4" fillId="0" borderId="0" numFmtId="0" applyNumberFormat="1" applyFont="1" applyFill="1" applyBorder="1"/>
    <xf fontId="3" fillId="0" borderId="0" numFmtId="0" applyNumberFormat="0" applyFont="0" applyFill="0" applyBorder="0" applyProtection="0"/>
    <xf fontId="0" fillId="0" borderId="0" numFmtId="0" applyNumberFormat="1" applyFont="1" applyFill="1" applyBorder="1"/>
  </cellStyleXfs>
  <cellXfs count="196">
    <xf fontId="0" fillId="0" borderId="0" numFmtId="0" xfId="0"/>
    <xf fontId="5" fillId="0" borderId="0" numFmtId="0" xfId="0" applyFont="1" applyAlignment="1" applyProtection="1">
      <alignment horizontal="left" vertical="center"/>
      <protection hidden="1"/>
    </xf>
    <xf fontId="0" fillId="0" borderId="0" numFmtId="0" xfId="0" applyAlignment="1" applyProtection="1">
      <alignment horizontal="center" vertical="center"/>
      <protection hidden="1"/>
    </xf>
    <xf fontId="0" fillId="2" borderId="0" numFmtId="0" xfId="0" applyFill="1" applyAlignment="1" applyProtection="1">
      <alignment horizontal="center" vertical="center"/>
      <protection hidden="1"/>
    </xf>
    <xf fontId="0" fillId="3" borderId="0" numFmtId="0" xfId="0" applyFill="1" applyAlignment="1" applyProtection="1">
      <alignment horizontal="center" vertical="center"/>
      <protection hidden="1"/>
    </xf>
    <xf fontId="0" fillId="4" borderId="0" numFmtId="0" xfId="0" applyFill="1" applyAlignment="1" applyProtection="1">
      <alignment horizontal="center" vertical="center"/>
      <protection hidden="1"/>
    </xf>
    <xf fontId="6" fillId="4" borderId="0" numFmtId="0" xfId="0" applyFont="1" applyFill="1" applyAlignment="1" applyProtection="1">
      <alignment horizontal="center" vertical="center"/>
      <protection hidden="1"/>
    </xf>
    <xf fontId="6" fillId="2" borderId="0" numFmtId="0" xfId="0" applyFont="1" applyFill="1" applyAlignment="1" applyProtection="1">
      <alignment horizontal="center" vertical="center"/>
      <protection hidden="1"/>
    </xf>
    <xf fontId="6" fillId="5" borderId="0" numFmtId="0" xfId="0" applyFont="1" applyFill="1" applyAlignment="1" applyProtection="1">
      <alignment horizontal="center" vertical="center"/>
      <protection hidden="1"/>
    </xf>
    <xf fontId="7" fillId="5" borderId="0" numFmtId="0" xfId="0" applyFont="1" applyFill="1" applyAlignment="1" applyProtection="1">
      <alignment horizontal="center" vertical="center"/>
      <protection hidden="1"/>
    </xf>
    <xf fontId="8" fillId="0" borderId="0" numFmtId="0" xfId="0" applyFont="1" applyAlignment="1" applyProtection="1">
      <alignment horizontal="left" vertical="center"/>
      <protection hidden="1"/>
    </xf>
    <xf fontId="9" fillId="6" borderId="1" numFmtId="0" xfId="0" applyFont="1" applyFill="1" applyBorder="1" applyAlignment="1" applyProtection="1">
      <alignment horizontal="center" vertical="center" wrapText="1"/>
      <protection hidden="1"/>
    </xf>
    <xf fontId="9" fillId="6" borderId="2" numFmtId="0" xfId="0" applyFont="1" applyFill="1" applyBorder="1" applyAlignment="1" applyProtection="1">
      <alignment horizontal="center" vertical="center" wrapText="1"/>
      <protection hidden="1"/>
    </xf>
    <xf fontId="5" fillId="0" borderId="0" numFmtId="0" xfId="0" applyFont="1" applyAlignment="1" applyProtection="1">
      <alignment horizontal="center" vertical="center" wrapText="1"/>
      <protection hidden="1"/>
    </xf>
    <xf fontId="7" fillId="0" borderId="0" numFmtId="0" xfId="0" applyFont="1" applyAlignment="1" applyProtection="1">
      <alignment horizontal="center" vertical="center"/>
      <protection hidden="1"/>
    </xf>
    <xf fontId="0" fillId="3" borderId="3" numFmtId="0" xfId="0" applyFill="1" applyBorder="1" applyAlignment="1" applyProtection="1">
      <alignment horizontal="center" vertical="center"/>
      <protection hidden="1"/>
    </xf>
    <xf fontId="6" fillId="4" borderId="0" numFmtId="0" xfId="0" applyFont="1" applyFill="1" applyAlignment="1" applyProtection="1">
      <alignment horizontal="left" vertical="center"/>
      <protection hidden="1"/>
    </xf>
    <xf fontId="7" fillId="4" borderId="0" numFmtId="0" xfId="0" applyFont="1" applyFill="1" applyAlignment="1" applyProtection="1">
      <alignment horizontal="center" vertical="center"/>
      <protection hidden="1"/>
    </xf>
    <xf fontId="6" fillId="2" borderId="0" numFmtId="0" xfId="0" applyFont="1" applyFill="1" applyAlignment="1" applyProtection="1">
      <alignment horizontal="left" vertical="center"/>
      <protection hidden="1"/>
    </xf>
    <xf fontId="10" fillId="2" borderId="0" numFmtId="0" xfId="0" applyFont="1" applyFill="1" applyAlignment="1" applyProtection="1">
      <alignment horizontal="center" vertical="center"/>
      <protection hidden="1"/>
    </xf>
    <xf fontId="6" fillId="5" borderId="3" numFmtId="0" xfId="0" applyFont="1" applyFill="1" applyBorder="1" applyAlignment="1" applyProtection="1">
      <alignment horizontal="center" vertical="center"/>
      <protection hidden="1"/>
    </xf>
    <xf fontId="7" fillId="5" borderId="3" numFmtId="0" xfId="0" applyFont="1" applyFill="1" applyBorder="1" applyAlignment="1" applyProtection="1">
      <alignment horizontal="center" vertical="center"/>
      <protection hidden="1"/>
    </xf>
    <xf fontId="11" fillId="0" borderId="0" numFmtId="0" xfId="0" applyFont="1" applyAlignment="1" applyProtection="1">
      <alignment horizontal="center" vertical="center"/>
      <protection hidden="1"/>
    </xf>
    <xf fontId="9" fillId="6" borderId="4" numFmtId="0" xfId="0" applyFont="1" applyFill="1" applyBorder="1" applyAlignment="1" applyProtection="1">
      <alignment horizontal="center" vertical="center" wrapText="1"/>
      <protection hidden="1"/>
    </xf>
    <xf fontId="9" fillId="6" borderId="5" numFmtId="0" xfId="0" applyFont="1" applyFill="1" applyBorder="1" applyAlignment="1" applyProtection="1">
      <alignment horizontal="center" vertical="center" wrapText="1"/>
      <protection hidden="1"/>
    </xf>
    <xf fontId="7" fillId="2" borderId="0" numFmtId="0" xfId="0" applyFont="1" applyFill="1" applyAlignment="1" applyProtection="1">
      <alignment horizontal="center" vertical="center"/>
      <protection hidden="1"/>
    </xf>
    <xf fontId="0" fillId="6" borderId="6" numFmtId="0" xfId="0" applyFill="1" applyBorder="1" applyAlignment="1" applyProtection="1">
      <alignment horizontal="center" vertical="center"/>
      <protection hidden="1"/>
    </xf>
    <xf fontId="0" fillId="7" borderId="6" numFmtId="0" xfId="0" applyFill="1" applyBorder="1" applyAlignment="1" applyProtection="1">
      <alignment horizontal="center" vertical="center" wrapText="1"/>
      <protection hidden="1"/>
    </xf>
    <xf fontId="0" fillId="7" borderId="6" numFmtId="0" xfId="0" applyFill="1" applyBorder="1" applyAlignment="1" applyProtection="1">
      <alignment horizontal="center" vertical="center"/>
      <protection hidden="1"/>
    </xf>
    <xf fontId="0" fillId="8" borderId="6" numFmtId="0" xfId="0" applyFill="1" applyBorder="1" applyAlignment="1" applyProtection="1">
      <alignment horizontal="center" vertical="center" wrapText="1"/>
      <protection hidden="1"/>
    </xf>
    <xf fontId="0" fillId="8" borderId="6" numFmtId="0" xfId="0" applyFill="1" applyBorder="1" applyAlignment="1" applyProtection="1">
      <alignment horizontal="center" vertical="center"/>
      <protection hidden="1"/>
    </xf>
    <xf fontId="0" fillId="9" borderId="6" numFmtId="0" xfId="0" applyFill="1" applyBorder="1" applyAlignment="1" applyProtection="1">
      <alignment horizontal="center" vertical="center" wrapText="1"/>
      <protection hidden="1"/>
    </xf>
    <xf fontId="0" fillId="9" borderId="6" numFmtId="0" xfId="0" applyFill="1" applyBorder="1" applyAlignment="1" applyProtection="1">
      <alignment horizontal="center" vertical="center"/>
      <protection hidden="1"/>
    </xf>
    <xf fontId="12" fillId="0" borderId="0" numFmtId="0" xfId="0" applyFont="1" applyAlignment="1" applyProtection="1">
      <alignment horizontal="center" vertical="center"/>
      <protection hidden="1"/>
    </xf>
    <xf fontId="12" fillId="0" borderId="0" numFmtId="0" xfId="0" applyFont="1" applyAlignment="1" applyProtection="1">
      <alignment horizontal="right" vertical="center"/>
      <protection hidden="1"/>
    </xf>
    <xf fontId="12" fillId="0" borderId="0" numFmtId="0" xfId="0" applyFont="1" applyAlignment="1" applyProtection="1">
      <alignment horizontal="left" indent="1" vertical="center"/>
      <protection hidden="1"/>
    </xf>
    <xf fontId="0" fillId="7" borderId="1" numFmtId="0" xfId="0" applyFill="1" applyBorder="1" applyAlignment="1" applyProtection="1">
      <alignment horizontal="center" vertical="center"/>
      <protection hidden="1"/>
    </xf>
    <xf fontId="0" fillId="5" borderId="6" numFmtId="0" xfId="0" applyFill="1" applyBorder="1" applyAlignment="1" applyProtection="1">
      <alignment horizontal="center" vertical="center" wrapText="1"/>
      <protection hidden="1"/>
    </xf>
    <xf fontId="0" fillId="5" borderId="6" numFmtId="0" xfId="0" applyFill="1" applyBorder="1" applyAlignment="1" applyProtection="1">
      <alignment horizontal="center" vertical="center"/>
      <protection hidden="1"/>
    </xf>
    <xf fontId="0" fillId="5" borderId="1" numFmtId="0" xfId="0" applyFill="1" applyBorder="1" applyAlignment="1" applyProtection="1">
      <alignment horizontal="center" vertical="center"/>
      <protection hidden="1"/>
    </xf>
    <xf fontId="0" fillId="7" borderId="6" numFmtId="164" xfId="0" applyNumberFormat="1" applyFill="1" applyBorder="1" applyAlignment="1" applyProtection="1">
      <alignment horizontal="center" vertical="center"/>
      <protection hidden="1"/>
    </xf>
    <xf fontId="0" fillId="8" borderId="6" numFmtId="164" xfId="0" applyNumberFormat="1" applyFill="1" applyBorder="1" applyAlignment="1" applyProtection="1">
      <alignment horizontal="center" vertical="center"/>
      <protection hidden="1"/>
    </xf>
    <xf fontId="0" fillId="9" borderId="6" numFmtId="164" xfId="0" applyNumberFormat="1" applyFill="1" applyBorder="1" applyAlignment="1" applyProtection="1">
      <alignment horizontal="center" vertical="center"/>
      <protection hidden="1"/>
    </xf>
    <xf fontId="13" fillId="0" borderId="0" numFmtId="0" xfId="0" applyFont="1" applyAlignment="1" applyProtection="1">
      <alignment horizontal="center" vertical="center"/>
      <protection hidden="1"/>
    </xf>
    <xf fontId="0" fillId="7" borderId="7" numFmtId="0" xfId="0" applyFill="1" applyBorder="1" applyAlignment="1" applyProtection="1">
      <alignment horizontal="center" vertical="center"/>
      <protection hidden="1"/>
    </xf>
    <xf fontId="0" fillId="5" borderId="6" numFmtId="164" xfId="0" applyNumberFormat="1" applyFill="1" applyBorder="1" applyAlignment="1" applyProtection="1">
      <alignment horizontal="center" vertical="center"/>
      <protection hidden="1"/>
    </xf>
    <xf fontId="0" fillId="5" borderId="7" numFmtId="0" xfId="0" applyFill="1" applyBorder="1" applyAlignment="1" applyProtection="1">
      <alignment horizontal="center" vertical="center"/>
      <protection hidden="1"/>
    </xf>
    <xf fontId="0" fillId="6" borderId="6" numFmtId="2" xfId="0" applyNumberFormat="1" applyFill="1" applyBorder="1" applyAlignment="1" applyProtection="1">
      <alignment horizontal="center" vertical="center"/>
      <protection hidden="1"/>
    </xf>
    <xf fontId="0" fillId="0" borderId="6" numFmtId="164" xfId="0" applyNumberFormat="1" applyBorder="1" applyAlignment="1" applyProtection="1">
      <alignment horizontal="center" vertical="center"/>
      <protection hidden="1"/>
    </xf>
    <xf fontId="0" fillId="0" borderId="6" numFmtId="0" xfId="0" applyBorder="1" applyAlignment="1" applyProtection="1">
      <alignment horizontal="center" vertical="center"/>
      <protection hidden="1"/>
    </xf>
    <xf fontId="11" fillId="0" borderId="0" numFmtId="0" xfId="0" applyFont="1" applyAlignment="1" applyProtection="1">
      <alignment horizontal="center"/>
      <protection hidden="1"/>
    </xf>
    <xf fontId="0" fillId="0" borderId="6" numFmtId="0" xfId="0" applyBorder="1" applyProtection="1">
      <protection hidden="1"/>
    </xf>
    <xf fontId="5" fillId="0" borderId="0" numFmtId="0" xfId="0" applyFont="1" applyAlignment="1" applyProtection="1">
      <alignment horizontal="left"/>
      <protection hidden="1"/>
    </xf>
    <xf fontId="14" fillId="0" borderId="3" numFmtId="0" xfId="0" applyFont="1" applyBorder="1" applyAlignment="1" applyProtection="1">
      <alignment horizontal="center"/>
      <protection hidden="1"/>
    </xf>
    <xf fontId="14" fillId="0" borderId="8" numFmtId="0" xfId="0" applyFont="1" applyBorder="1" applyAlignment="1" applyProtection="1">
      <alignment horizontal="center" vertical="center"/>
      <protection hidden="1"/>
    </xf>
    <xf fontId="5" fillId="0" borderId="0" numFmtId="0" xfId="0" applyFont="1" applyAlignment="1" applyProtection="1">
      <alignment horizontal="right" vertical="center"/>
      <protection hidden="1"/>
    </xf>
    <xf fontId="14" fillId="0" borderId="3" numFmtId="165" xfId="0" applyNumberFormat="1" applyFont="1" applyBorder="1" applyAlignment="1" applyProtection="1">
      <alignment horizontal="center" vertical="center"/>
      <protection hidden="1"/>
    </xf>
    <xf fontId="14" fillId="0" borderId="3" numFmtId="0" xfId="0" applyFont="1" applyBorder="1" applyAlignment="1" applyProtection="1">
      <alignment horizontal="center" vertical="center"/>
      <protection hidden="1"/>
    </xf>
    <xf fontId="9" fillId="6" borderId="7" numFmtId="0" xfId="0" applyFont="1" applyFill="1" applyBorder="1" applyAlignment="1" applyProtection="1">
      <alignment horizontal="center" vertical="center" wrapText="1"/>
      <protection hidden="1"/>
    </xf>
    <xf fontId="9" fillId="6" borderId="9" numFmtId="0" xfId="0" applyFont="1" applyFill="1" applyBorder="1" applyAlignment="1" applyProtection="1">
      <alignment horizontal="center" vertical="center" wrapText="1"/>
      <protection hidden="1"/>
    </xf>
    <xf fontId="14" fillId="10" borderId="6" numFmtId="0" xfId="0" applyFont="1" applyFill="1" applyBorder="1" applyAlignment="1" applyProtection="1">
      <alignment horizontal="center" vertical="center"/>
      <protection hidden="1"/>
    </xf>
    <xf fontId="14" fillId="10" borderId="6" numFmtId="0" xfId="0" applyFont="1" applyFill="1" applyBorder="1" applyAlignment="1" applyProtection="1">
      <alignment horizontal="center" vertical="center" wrapText="1"/>
      <protection hidden="1"/>
    </xf>
    <xf fontId="1" fillId="11" borderId="10" numFmtId="0" xfId="1" applyFont="1" applyFill="1" applyBorder="1" applyAlignment="1" applyProtection="1">
      <alignment horizontal="center" vertical="center" wrapText="1"/>
      <protection hidden="1"/>
    </xf>
    <xf fontId="1" fillId="11" borderId="11" numFmtId="0" xfId="1" applyFont="1" applyFill="1" applyBorder="1" applyAlignment="1" applyProtection="1">
      <alignment horizontal="center" vertical="center" wrapText="1"/>
      <protection hidden="1"/>
    </xf>
    <xf fontId="14" fillId="12" borderId="6" numFmtId="0" xfId="0" applyFont="1" applyFill="1" applyBorder="1" applyAlignment="1" applyProtection="1">
      <alignment horizontal="left" indent="2" vertical="center"/>
      <protection hidden="1"/>
    </xf>
    <xf fontId="5" fillId="12" borderId="6" numFmtId="0" xfId="0" applyFont="1" applyFill="1" applyBorder="1" applyAlignment="1" applyProtection="1">
      <alignment horizontal="left" vertical="center"/>
      <protection hidden="1"/>
    </xf>
    <xf fontId="5" fillId="0" borderId="6" numFmtId="0" xfId="0" applyFont="1" applyBorder="1" applyAlignment="1" applyProtection="1">
      <alignment horizontal="left" vertical="center"/>
      <protection hidden="1"/>
    </xf>
    <xf fontId="5" fillId="0" borderId="10" numFmtId="0" xfId="0" applyFont="1" applyBorder="1" applyAlignment="1" applyProtection="1">
      <alignment horizontal="left" vertical="center" wrapText="1"/>
      <protection hidden="1"/>
    </xf>
    <xf fontId="5" fillId="0" borderId="8" numFmtId="0" xfId="0" applyFont="1" applyBorder="1" applyAlignment="1" applyProtection="1">
      <alignment horizontal="left" vertical="center" wrapText="1"/>
      <protection hidden="1"/>
    </xf>
    <xf fontId="5" fillId="0" borderId="11" numFmtId="0" xfId="0" applyFont="1" applyBorder="1" applyAlignment="1" applyProtection="1">
      <alignment horizontal="left" vertical="center" wrapText="1"/>
      <protection hidden="1"/>
    </xf>
    <xf fontId="5" fillId="0" borderId="6" numFmtId="14" xfId="0" applyNumberFormat="1" applyFont="1" applyBorder="1" applyAlignment="1" applyProtection="1">
      <alignment horizontal="center" vertical="center"/>
      <protection locked="0"/>
    </xf>
    <xf fontId="5" fillId="0" borderId="6" numFmtId="2" xfId="0" applyNumberFormat="1" applyFont="1" applyBorder="1" applyAlignment="1" applyProtection="1">
      <alignment horizontal="center" vertical="center"/>
      <protection hidden="1"/>
    </xf>
    <xf fontId="5" fillId="0" borderId="6" numFmtId="0" xfId="0" applyFont="1" applyBorder="1" applyAlignment="1" applyProtection="1">
      <alignment horizontal="center" vertical="center"/>
      <protection hidden="1"/>
    </xf>
    <xf fontId="5" fillId="0" borderId="6" numFmtId="14" xfId="0" applyNumberFormat="1" applyFont="1" applyBorder="1" applyAlignment="1" applyProtection="1">
      <alignment horizontal="center" vertical="center"/>
      <protection hidden="1"/>
    </xf>
    <xf fontId="5" fillId="12" borderId="6" numFmtId="0" xfId="0" applyFont="1" applyFill="1" applyBorder="1" applyAlignment="1" applyProtection="1">
      <alignment horizontal="center" vertical="center"/>
      <protection hidden="1"/>
    </xf>
    <xf fontId="15" fillId="0" borderId="12" numFmtId="164" xfId="0" applyNumberFormat="1" applyFont="1" applyBorder="1" applyAlignment="1">
      <alignment horizontal="center" wrapText="1"/>
    </xf>
    <xf fontId="15" fillId="13" borderId="13" numFmtId="164" xfId="0" applyNumberFormat="1" applyFont="1" applyFill="1" applyBorder="1" applyAlignment="1">
      <alignment horizontal="center"/>
    </xf>
    <xf fontId="15" fillId="13" borderId="14" numFmtId="164" xfId="0" applyNumberFormat="1" applyFont="1" applyFill="1" applyBorder="1" applyAlignment="1">
      <alignment horizontal="center"/>
    </xf>
    <xf fontId="15" fillId="0" borderId="15" numFmtId="164" xfId="0" applyNumberFormat="1" applyFont="1" applyBorder="1" applyAlignment="1">
      <alignment horizontal="center" wrapText="1"/>
    </xf>
    <xf fontId="15" fillId="0" borderId="16" numFmtId="164" xfId="0" applyNumberFormat="1" applyFont="1" applyBorder="1" applyAlignment="1">
      <alignment horizontal="center" wrapText="1"/>
    </xf>
    <xf fontId="15" fillId="0" borderId="17" numFmtId="164" xfId="0" applyNumberFormat="1" applyFont="1" applyBorder="1" applyAlignment="1">
      <alignment horizontal="center" wrapText="1"/>
    </xf>
    <xf fontId="15" fillId="0" borderId="18" numFmtId="164" xfId="0" applyNumberFormat="1" applyFont="1" applyBorder="1" applyAlignment="1">
      <alignment horizontal="center" wrapText="1"/>
    </xf>
    <xf fontId="15" fillId="13" borderId="19" numFmtId="164" xfId="0" applyNumberFormat="1" applyFont="1" applyFill="1" applyBorder="1" applyAlignment="1">
      <alignment horizontal="center"/>
    </xf>
    <xf fontId="15" fillId="13" borderId="20" numFmtId="164" xfId="0" applyNumberFormat="1" applyFont="1" applyFill="1" applyBorder="1" applyAlignment="1">
      <alignment horizontal="center"/>
    </xf>
    <xf fontId="15" fillId="0" borderId="21" numFmtId="164" xfId="0" applyNumberFormat="1" applyFont="1" applyBorder="1" applyAlignment="1">
      <alignment horizontal="center" wrapText="1"/>
    </xf>
    <xf fontId="15" fillId="0" borderId="22" numFmtId="164" xfId="0" applyNumberFormat="1" applyFont="1" applyBorder="1" applyAlignment="1">
      <alignment horizontal="center" wrapText="1"/>
    </xf>
    <xf fontId="15" fillId="0" borderId="23" numFmtId="164" xfId="0" applyNumberFormat="1" applyFont="1" applyBorder="1" applyAlignment="1">
      <alignment horizontal="center" wrapText="1"/>
    </xf>
    <xf fontId="5" fillId="0" borderId="0" numFmtId="14" xfId="0" applyNumberFormat="1" applyFont="1" applyAlignment="1" applyProtection="1">
      <alignment horizontal="left" vertical="center"/>
      <protection hidden="1"/>
    </xf>
    <xf fontId="16" fillId="0" borderId="0" numFmtId="0" xfId="0" applyFont="1" applyAlignment="1" applyProtection="1">
      <alignment horizontal="right" vertical="center"/>
      <protection hidden="1"/>
    </xf>
    <xf fontId="17" fillId="14" borderId="6" numFmtId="0" xfId="0" applyFont="1" applyFill="1" applyBorder="1" applyAlignment="1" applyProtection="1">
      <alignment horizontal="center" vertical="center"/>
      <protection hidden="1"/>
    </xf>
    <xf fontId="13" fillId="15" borderId="6" numFmtId="0" xfId="0" applyFont="1" applyFill="1" applyBorder="1" applyAlignment="1" applyProtection="1">
      <alignment horizontal="center" vertical="center" wrapText="1"/>
      <protection hidden="1"/>
    </xf>
    <xf fontId="13" fillId="15" borderId="6" numFmtId="0" xfId="0" applyFont="1" applyFill="1" applyBorder="1" applyAlignment="1" applyProtection="1">
      <alignment horizontal="center" vertical="center"/>
      <protection hidden="1"/>
    </xf>
    <xf fontId="13" fillId="9" borderId="6" numFmtId="0" xfId="0" applyFont="1" applyFill="1" applyBorder="1" applyAlignment="1" applyProtection="1">
      <alignment horizontal="center" vertical="center"/>
      <protection hidden="1"/>
    </xf>
    <xf fontId="18" fillId="0" borderId="6" numFmtId="0" xfId="0" applyFont="1" applyBorder="1" applyAlignment="1" applyProtection="1">
      <alignment horizontal="center" vertical="center"/>
      <protection hidden="1"/>
    </xf>
    <xf fontId="13" fillId="0" borderId="6" numFmtId="0" xfId="0" applyFont="1" applyBorder="1" applyAlignment="1" applyProtection="1">
      <alignment horizontal="center" vertical="center"/>
      <protection hidden="1"/>
    </xf>
    <xf fontId="17" fillId="14" borderId="6" numFmtId="0" xfId="0" applyFont="1" applyFill="1" applyBorder="1" applyAlignment="1" applyProtection="1">
      <alignment horizontal="center" vertical="center" wrapText="1"/>
      <protection hidden="1"/>
    </xf>
    <xf fontId="18" fillId="0" borderId="6" numFmtId="2" xfId="0" applyNumberFormat="1" applyFont="1" applyBorder="1" applyAlignment="1" applyProtection="1">
      <alignment horizontal="center" vertical="center"/>
      <protection hidden="1"/>
    </xf>
    <xf fontId="19" fillId="0" borderId="0" numFmtId="0" xfId="0" applyFont="1" applyAlignment="1" applyProtection="1">
      <alignment horizontal="left" vertical="center"/>
      <protection hidden="1"/>
    </xf>
    <xf fontId="20" fillId="0" borderId="0" numFmtId="0" xfId="0" applyFont="1" applyAlignment="1" applyProtection="1">
      <alignment horizontal="left" vertical="center"/>
      <protection hidden="1"/>
    </xf>
    <xf fontId="21" fillId="0" borderId="0" numFmtId="0" xfId="0" applyFont="1" applyAlignment="1" applyProtection="1">
      <alignment horizontal="center" vertical="center"/>
      <protection hidden="1"/>
    </xf>
    <xf fontId="21" fillId="0" borderId="0" numFmtId="0" xfId="0" applyFont="1" applyAlignment="1" applyProtection="1">
      <alignment horizontal="center"/>
      <protection hidden="1"/>
    </xf>
    <xf fontId="22" fillId="0" borderId="0" numFmtId="0" xfId="0" applyFont="1" applyAlignment="1" applyProtection="1">
      <alignment horizontal="center" vertical="top"/>
      <protection hidden="1"/>
    </xf>
    <xf fontId="23" fillId="0" borderId="0" numFmtId="0" xfId="2" applyFont="1" applyAlignment="1">
      <alignment horizontal="right"/>
    </xf>
    <xf fontId="19" fillId="0" borderId="6" numFmtId="0" xfId="0" applyFont="1" applyBorder="1" applyAlignment="1" applyProtection="1">
      <alignment horizontal="center" vertical="center"/>
      <protection hidden="1"/>
    </xf>
    <xf fontId="19" fillId="0" borderId="0" numFmtId="0" xfId="0" applyFont="1" applyAlignment="1" applyProtection="1">
      <alignment horizontal="right" vertical="center"/>
      <protection hidden="1"/>
    </xf>
    <xf fontId="19" fillId="0" borderId="6" numFmtId="0" xfId="0" applyFont="1" applyBorder="1" applyAlignment="1" applyProtection="1">
      <alignment horizontal="left" vertical="center"/>
      <protection hidden="1"/>
    </xf>
    <xf fontId="23" fillId="0" borderId="0" numFmtId="0" xfId="2" applyFont="1"/>
    <xf fontId="24" fillId="0" borderId="0" numFmtId="0" xfId="0" applyFont="1" applyProtection="1">
      <protection hidden="1"/>
    </xf>
    <xf fontId="25" fillId="0" borderId="0" numFmtId="0" xfId="2" applyFont="1"/>
    <xf fontId="23" fillId="0" borderId="0" numFmtId="0" xfId="2" applyFont="1" applyAlignment="1">
      <alignment horizontal="right" vertical="center"/>
    </xf>
    <xf fontId="23" fillId="0" borderId="5" numFmtId="0" xfId="2" applyFont="1" applyBorder="1" applyAlignment="1">
      <alignment horizontal="right" vertical="center"/>
    </xf>
    <xf fontId="23" fillId="0" borderId="6" numFmtId="0" xfId="2" applyFont="1" applyBorder="1" applyAlignment="1">
      <alignment horizontal="center" vertical="center"/>
    </xf>
    <xf fontId="19" fillId="0" borderId="0" numFmtId="0" xfId="0" applyFont="1" applyAlignment="1" applyProtection="1">
      <alignment horizontal="right" vertical="center" wrapText="1"/>
      <protection hidden="1"/>
    </xf>
    <xf fontId="19" fillId="0" borderId="6" numFmtId="0" xfId="0" applyFont="1" applyBorder="1" applyAlignment="1" applyProtection="1">
      <alignment vertical="center"/>
      <protection hidden="1"/>
    </xf>
    <xf fontId="19" fillId="0" borderId="0" numFmtId="165" xfId="0" applyNumberFormat="1" applyFont="1" applyAlignment="1" applyProtection="1">
      <alignment horizontal="right" vertical="center"/>
      <protection hidden="1"/>
    </xf>
    <xf fontId="19" fillId="0" borderId="4" numFmtId="0" xfId="0" applyFont="1" applyBorder="1" applyAlignment="1" applyProtection="1">
      <alignment horizontal="right" vertical="center"/>
      <protection hidden="1"/>
    </xf>
    <xf fontId="19" fillId="0" borderId="5" numFmtId="0" xfId="0" applyFont="1" applyBorder="1" applyAlignment="1" applyProtection="1">
      <alignment horizontal="right" vertical="center"/>
      <protection hidden="1"/>
    </xf>
    <xf fontId="19" fillId="0" borderId="0" numFmtId="0" xfId="0" applyFont="1" applyAlignment="1" applyProtection="1">
      <alignment horizontal="left"/>
      <protection hidden="1"/>
    </xf>
    <xf fontId="19" fillId="0" borderId="24" numFmtId="0" xfId="0" applyFont="1" applyBorder="1" applyAlignment="1" applyProtection="1">
      <alignment horizontal="center" vertical="center"/>
      <protection hidden="1"/>
    </xf>
    <xf fontId="26" fillId="0" borderId="25" numFmtId="0" xfId="0" applyFont="1" applyBorder="1" applyAlignment="1" applyProtection="1">
      <alignment horizontal="center" vertical="center"/>
      <protection hidden="1"/>
    </xf>
    <xf fontId="26" fillId="0" borderId="26" numFmtId="0" xfId="0" applyFont="1" applyBorder="1" applyAlignment="1" applyProtection="1">
      <alignment horizontal="center" vertical="center" wrapText="1"/>
      <protection hidden="1"/>
    </xf>
    <xf fontId="26" fillId="0" borderId="27" numFmtId="0" xfId="0" applyFont="1" applyBorder="1" applyAlignment="1" applyProtection="1">
      <alignment horizontal="center" vertical="center" wrapText="1"/>
      <protection hidden="1"/>
    </xf>
    <xf fontId="26" fillId="0" borderId="28" numFmtId="0" xfId="0" applyFont="1" applyBorder="1" applyAlignment="1" applyProtection="1">
      <alignment horizontal="center" vertical="center" wrapText="1"/>
      <protection hidden="1"/>
    </xf>
    <xf fontId="26" fillId="0" borderId="29" numFmtId="0" xfId="0" applyFont="1" applyBorder="1" applyAlignment="1" applyProtection="1">
      <alignment horizontal="center" vertical="center" wrapText="1"/>
      <protection hidden="1"/>
    </xf>
    <xf fontId="26" fillId="0" borderId="29" numFmtId="0" xfId="0" applyFont="1" applyBorder="1" applyAlignment="1" applyProtection="1">
      <alignment horizontal="center" vertical="center"/>
      <protection hidden="1"/>
    </xf>
    <xf fontId="26" fillId="0" borderId="30" numFmtId="0" xfId="0" applyFont="1" applyBorder="1" applyAlignment="1" applyProtection="1">
      <alignment horizontal="center" vertical="center"/>
      <protection hidden="1"/>
    </xf>
    <xf fontId="26" fillId="0" borderId="31" numFmtId="0" xfId="0" applyFont="1" applyBorder="1" applyAlignment="1" applyProtection="1">
      <alignment horizontal="center" vertical="center"/>
      <protection hidden="1"/>
    </xf>
    <xf fontId="26" fillId="0" borderId="32" numFmtId="0" xfId="0" applyFont="1" applyBorder="1" applyAlignment="1" applyProtection="1">
      <alignment horizontal="center" vertical="center"/>
      <protection hidden="1"/>
    </xf>
    <xf fontId="19" fillId="0" borderId="33" numFmtId="0" xfId="0" applyFont="1" applyBorder="1" applyAlignment="1" applyProtection="1">
      <alignment horizontal="center" vertical="center"/>
      <protection hidden="1"/>
    </xf>
    <xf fontId="26" fillId="0" borderId="6" numFmtId="0" xfId="0" applyFont="1" applyBorder="1" applyAlignment="1" applyProtection="1">
      <alignment horizontal="center" vertical="center"/>
      <protection hidden="1"/>
    </xf>
    <xf fontId="26" fillId="0" borderId="7" numFmtId="0" xfId="0" applyFont="1" applyBorder="1" applyAlignment="1" applyProtection="1">
      <alignment horizontal="center" vertical="center" wrapText="1"/>
      <protection hidden="1"/>
    </xf>
    <xf fontId="26" fillId="0" borderId="3" numFmtId="0" xfId="0" applyFont="1" applyBorder="1" applyAlignment="1" applyProtection="1">
      <alignment horizontal="center" vertical="center" wrapText="1"/>
      <protection hidden="1"/>
    </xf>
    <xf fontId="26" fillId="0" borderId="9" numFmtId="0" xfId="0" applyFont="1" applyBorder="1" applyAlignment="1" applyProtection="1">
      <alignment horizontal="center" vertical="center" wrapText="1"/>
      <protection hidden="1"/>
    </xf>
    <xf fontId="26" fillId="0" borderId="34" numFmtId="0" xfId="0" applyFont="1" applyBorder="1" applyAlignment="1" applyProtection="1">
      <alignment horizontal="center" vertical="center" wrapText="1"/>
      <protection hidden="1"/>
    </xf>
    <xf fontId="26" fillId="0" borderId="34" numFmtId="0" xfId="0" applyFont="1" applyBorder="1" applyAlignment="1" applyProtection="1">
      <alignment horizontal="center" vertical="center"/>
      <protection hidden="1"/>
    </xf>
    <xf fontId="26" fillId="0" borderId="6" numFmtId="0" xfId="0" applyFont="1" applyBorder="1" applyAlignment="1" applyProtection="1">
      <alignment horizontal="center" vertical="center" wrapText="1"/>
      <protection hidden="1"/>
    </xf>
    <xf fontId="26" fillId="0" borderId="35" numFmtId="0" xfId="0" applyFont="1" applyBorder="1" applyAlignment="1" applyProtection="1">
      <alignment horizontal="center" vertical="center"/>
      <protection hidden="1"/>
    </xf>
    <xf fontId="27" fillId="16" borderId="36" numFmtId="0" xfId="0" applyFont="1" applyFill="1" applyBorder="1" applyAlignment="1" applyProtection="1">
      <alignment horizontal="center" vertical="center"/>
      <protection hidden="1"/>
    </xf>
    <xf fontId="27" fillId="16" borderId="11" numFmtId="0" xfId="0" applyFont="1" applyFill="1" applyBorder="1" applyAlignment="1" applyProtection="1">
      <alignment horizontal="center" vertical="center"/>
      <protection hidden="1"/>
    </xf>
    <xf fontId="27" fillId="16" borderId="10" numFmtId="0" xfId="0" applyFont="1" applyFill="1" applyBorder="1" applyAlignment="1" applyProtection="1">
      <alignment horizontal="left" vertical="center" wrapText="1"/>
      <protection hidden="1"/>
    </xf>
    <xf fontId="27" fillId="16" borderId="8" numFmtId="0" xfId="0" applyFont="1" applyFill="1" applyBorder="1" applyAlignment="1" applyProtection="1">
      <alignment horizontal="left" vertical="center" wrapText="1"/>
      <protection hidden="1"/>
    </xf>
    <xf fontId="27" fillId="16" borderId="11" numFmtId="0" xfId="0" applyFont="1" applyFill="1" applyBorder="1" applyAlignment="1" applyProtection="1">
      <alignment horizontal="left" vertical="center" wrapText="1"/>
      <protection hidden="1"/>
    </xf>
    <xf fontId="27" fillId="16" borderId="6" numFmtId="0" xfId="0" applyFont="1" applyFill="1" applyBorder="1" applyAlignment="1" applyProtection="1">
      <alignment horizontal="left" vertical="center"/>
      <protection hidden="1"/>
    </xf>
    <xf fontId="27" fillId="16" borderId="10" numFmtId="0" xfId="0" applyFont="1" applyFill="1" applyBorder="1" applyAlignment="1" applyProtection="1">
      <alignment horizontal="left" vertical="center"/>
      <protection hidden="1"/>
    </xf>
    <xf fontId="27" fillId="16" borderId="35" numFmtId="0" xfId="0" applyFont="1" applyFill="1" applyBorder="1" applyAlignment="1" applyProtection="1">
      <alignment horizontal="left" vertical="center"/>
      <protection hidden="1"/>
    </xf>
    <xf fontId="19" fillId="0" borderId="37" numFmtId="0" xfId="0" applyFont="1" applyBorder="1" applyAlignment="1" applyProtection="1">
      <alignment horizontal="left" vertical="center"/>
      <protection hidden="1"/>
    </xf>
    <xf fontId="19" fillId="0" borderId="10" numFmtId="0" xfId="0" applyFont="1" applyBorder="1" applyAlignment="1" applyProtection="1">
      <alignment horizontal="left" vertical="center"/>
      <protection hidden="1"/>
    </xf>
    <xf fontId="19" fillId="0" borderId="10" numFmtId="0" xfId="0" applyFont="1" applyBorder="1" applyAlignment="1" applyProtection="1">
      <alignment horizontal="left" vertical="center" wrapText="1"/>
      <protection hidden="1"/>
    </xf>
    <xf fontId="19" fillId="0" borderId="8" numFmtId="0" xfId="0" applyFont="1" applyBorder="1" applyAlignment="1" applyProtection="1">
      <alignment horizontal="left" vertical="center" wrapText="1"/>
      <protection hidden="1"/>
    </xf>
    <xf fontId="19" fillId="0" borderId="11" numFmtId="0" xfId="0" applyFont="1" applyBorder="1" applyAlignment="1" applyProtection="1">
      <alignment horizontal="left" vertical="center" wrapText="1"/>
      <protection hidden="1"/>
    </xf>
    <xf fontId="19" fillId="0" borderId="35" numFmtId="0" xfId="0" applyFont="1" applyBorder="1" applyAlignment="1" applyProtection="1">
      <alignment horizontal="left" vertical="center"/>
      <protection hidden="1"/>
    </xf>
    <xf fontId="19" fillId="0" borderId="6" numFmtId="0" xfId="0" applyFont="1" applyBorder="1" applyAlignment="1" applyProtection="1">
      <alignment horizontal="left" vertical="center" wrapText="1"/>
      <protection hidden="1"/>
    </xf>
    <xf fontId="26" fillId="16" borderId="36" numFmtId="0" xfId="0" applyFont="1" applyFill="1" applyBorder="1" applyAlignment="1" applyProtection="1">
      <alignment vertical="center"/>
      <protection hidden="1"/>
    </xf>
    <xf fontId="26" fillId="16" borderId="8" numFmtId="0" xfId="0" applyFont="1" applyFill="1" applyBorder="1" applyAlignment="1" applyProtection="1">
      <alignment vertical="center"/>
      <protection hidden="1"/>
    </xf>
    <xf fontId="26" fillId="16" borderId="8" numFmtId="0" xfId="0" applyFont="1" applyFill="1" applyBorder="1" applyAlignment="1" applyProtection="1">
      <alignment horizontal="center" vertical="center"/>
      <protection hidden="1"/>
    </xf>
    <xf fontId="26" fillId="16" borderId="11" numFmtId="0" xfId="0" applyFont="1" applyFill="1" applyBorder="1" applyAlignment="1" applyProtection="1">
      <alignment horizontal="center" vertical="center"/>
      <protection hidden="1"/>
    </xf>
    <xf fontId="26" fillId="16" borderId="6" numFmtId="0" xfId="0" applyFont="1" applyFill="1" applyBorder="1" applyAlignment="1" applyProtection="1">
      <alignment vertical="center"/>
      <protection hidden="1"/>
    </xf>
    <xf fontId="19" fillId="16" borderId="35" numFmtId="0" xfId="0" applyFont="1" applyFill="1" applyBorder="1" applyAlignment="1" applyProtection="1">
      <alignment horizontal="left" vertical="center"/>
      <protection hidden="1"/>
    </xf>
    <xf fontId="19" fillId="0" borderId="38" numFmtId="0" xfId="0" applyFont="1" applyBorder="1" applyAlignment="1" applyProtection="1">
      <alignment horizontal="left" vertical="center"/>
      <protection hidden="1"/>
    </xf>
    <xf fontId="19" fillId="0" borderId="39" numFmtId="0" xfId="0" applyFont="1" applyBorder="1" applyAlignment="1" applyProtection="1">
      <alignment horizontal="left" vertical="center"/>
      <protection hidden="1"/>
    </xf>
    <xf fontId="19" fillId="0" borderId="39" numFmtId="0" xfId="0" applyFont="1" applyBorder="1" applyAlignment="1" applyProtection="1">
      <alignment horizontal="left" vertical="center" wrapText="1"/>
      <protection hidden="1"/>
    </xf>
    <xf fontId="19" fillId="0" borderId="40" numFmtId="0" xfId="0" applyFont="1" applyBorder="1" applyAlignment="1" applyProtection="1">
      <alignment horizontal="left" vertical="center"/>
      <protection hidden="1"/>
    </xf>
    <xf fontId="19" fillId="0" borderId="41" numFmtId="0" xfId="0" applyFont="1" applyBorder="1" applyAlignment="1" applyProtection="1">
      <alignment horizontal="left" vertical="center"/>
      <protection hidden="1"/>
    </xf>
    <xf fontId="19" fillId="0" borderId="0" numFmtId="0" xfId="0" applyFont="1" applyAlignment="1" applyProtection="1">
      <alignment horizontal="left" vertical="center" wrapText="1"/>
      <protection hidden="1"/>
    </xf>
    <xf fontId="26" fillId="0" borderId="42" numFmtId="0" xfId="0" applyFont="1" applyBorder="1" applyAlignment="1" applyProtection="1">
      <alignment horizontal="center" vertical="center"/>
      <protection hidden="1"/>
    </xf>
    <xf fontId="26" fillId="0" borderId="43" numFmtId="0" xfId="0" applyFont="1" applyBorder="1" applyAlignment="1" applyProtection="1">
      <alignment horizontal="center" vertical="center"/>
      <protection hidden="1"/>
    </xf>
    <xf fontId="28" fillId="0" borderId="44" numFmtId="0" xfId="0" applyFont="1" applyBorder="1" applyAlignment="1" applyProtection="1">
      <alignment horizontal="center" vertical="center" wrapText="1"/>
      <protection hidden="1"/>
    </xf>
    <xf fontId="28" fillId="0" borderId="25" numFmtId="0" xfId="0" applyFont="1" applyBorder="1" applyAlignment="1" applyProtection="1">
      <alignment horizontal="center" vertical="center" wrapText="1"/>
      <protection hidden="1"/>
    </xf>
    <xf fontId="28" fillId="0" borderId="32" numFmtId="0" xfId="0" applyFont="1" applyBorder="1" applyAlignment="1" applyProtection="1">
      <alignment horizontal="center" vertical="center" wrapText="1"/>
      <protection hidden="1"/>
    </xf>
    <xf fontId="28" fillId="0" borderId="31" numFmtId="0" xfId="0" applyFont="1" applyBorder="1" applyAlignment="1" applyProtection="1">
      <alignment horizontal="center" vertical="center" wrapText="1"/>
      <protection hidden="1"/>
    </xf>
    <xf fontId="26" fillId="0" borderId="45" numFmtId="0" xfId="0" applyFont="1" applyBorder="1" applyAlignment="1" applyProtection="1">
      <alignment horizontal="center" vertical="center"/>
      <protection hidden="1"/>
    </xf>
    <xf fontId="26" fillId="0" borderId="46" numFmtId="0" xfId="0" applyFont="1" applyBorder="1" applyAlignment="1" applyProtection="1">
      <alignment horizontal="center" vertical="center"/>
      <protection hidden="1"/>
    </xf>
    <xf fontId="26" fillId="0" borderId="37" numFmtId="0" xfId="0" applyFont="1" applyBorder="1" applyAlignment="1" applyProtection="1">
      <alignment horizontal="center" vertical="center" wrapText="1"/>
      <protection hidden="1"/>
    </xf>
    <xf fontId="26" fillId="0" borderId="5" numFmtId="0" xfId="0" applyFont="1" applyBorder="1" applyAlignment="1" applyProtection="1">
      <alignment horizontal="center" vertical="center" wrapText="1"/>
      <protection hidden="1"/>
    </xf>
    <xf fontId="26" fillId="0" borderId="47" numFmtId="0" xfId="0" applyFont="1" applyBorder="1" applyAlignment="1" applyProtection="1">
      <alignment horizontal="center" vertical="center"/>
      <protection hidden="1"/>
    </xf>
    <xf fontId="26" fillId="0" borderId="4" numFmtId="0" xfId="0" applyFont="1" applyBorder="1" applyAlignment="1" applyProtection="1">
      <alignment horizontal="center" vertical="center"/>
      <protection hidden="1"/>
    </xf>
    <xf fontId="26" fillId="0" borderId="48" numFmtId="0" xfId="0" applyFont="1" applyBorder="1" applyAlignment="1" applyProtection="1">
      <alignment horizontal="center" vertical="center"/>
      <protection hidden="1"/>
    </xf>
    <xf fontId="26" fillId="0" borderId="36" numFmtId="0" xfId="0" applyFont="1" applyBorder="1" applyAlignment="1" applyProtection="1">
      <alignment vertical="center"/>
      <protection hidden="1"/>
    </xf>
    <xf fontId="19" fillId="0" borderId="37" numFmtId="0" xfId="0" applyFont="1" applyBorder="1" applyAlignment="1" applyProtection="1">
      <alignment horizontal="center" vertical="center"/>
      <protection hidden="1"/>
    </xf>
    <xf fontId="19" fillId="0" borderId="11" numFmtId="0" xfId="0" applyFont="1" applyBorder="1" applyAlignment="1" applyProtection="1">
      <alignment horizontal="center" vertical="center"/>
      <protection hidden="1"/>
    </xf>
    <xf fontId="19" fillId="0" borderId="35" numFmtId="0" xfId="0" applyFont="1" applyBorder="1" applyAlignment="1" applyProtection="1">
      <alignment horizontal="center" vertical="center"/>
      <protection hidden="1"/>
    </xf>
    <xf fontId="26" fillId="0" borderId="49" numFmtId="0" xfId="0" applyFont="1" applyBorder="1" applyAlignment="1" applyProtection="1">
      <alignment vertical="center"/>
      <protection hidden="1"/>
    </xf>
    <xf fontId="19" fillId="0" borderId="38" numFmtId="0" xfId="0" applyFont="1" applyBorder="1" applyAlignment="1" applyProtection="1">
      <alignment horizontal="center" vertical="center"/>
      <protection hidden="1"/>
    </xf>
    <xf fontId="19" fillId="0" borderId="39" numFmtId="0" xfId="0" applyFont="1" applyBorder="1" applyAlignment="1" applyProtection="1">
      <alignment horizontal="center" vertical="center"/>
      <protection hidden="1"/>
    </xf>
    <xf fontId="26" fillId="0" borderId="41" numFmtId="0" xfId="0" applyFont="1" applyBorder="1" applyAlignment="1" applyProtection="1">
      <alignment horizontal="center" vertical="center"/>
      <protection hidden="1"/>
    </xf>
    <xf fontId="19" fillId="0" borderId="50" numFmtId="0" xfId="0" applyFont="1" applyBorder="1" applyAlignment="1" applyProtection="1">
      <alignment horizontal="center" vertical="center"/>
      <protection hidden="1"/>
    </xf>
    <xf fontId="19" fillId="0" borderId="41" numFmtId="0" xfId="0" applyFont="1" applyBorder="1" applyAlignment="1" applyProtection="1">
      <alignment horizontal="center" vertical="center"/>
      <protection hidden="1"/>
    </xf>
    <xf fontId="26" fillId="0" borderId="51" numFmtId="0" xfId="0" applyFont="1" applyBorder="1" applyAlignment="1" applyProtection="1">
      <alignment vertical="center"/>
      <protection hidden="1"/>
    </xf>
    <xf fontId="19" fillId="0" borderId="52" numFmtId="0" xfId="0" applyFont="1" applyBorder="1" applyAlignment="1" applyProtection="1">
      <alignment horizontal="center" vertical="center"/>
      <protection hidden="1"/>
    </xf>
    <xf fontId="19" fillId="0" borderId="53" numFmtId="0" xfId="0" applyFont="1" applyBorder="1" applyAlignment="1" applyProtection="1">
      <alignment horizontal="center" vertical="center"/>
      <protection hidden="1"/>
    </xf>
    <xf fontId="26" fillId="0" borderId="54" numFmtId="0" xfId="0" applyFont="1" applyBorder="1" applyAlignment="1" applyProtection="1">
      <alignment horizontal="center" vertical="center"/>
      <protection hidden="1"/>
    </xf>
    <xf fontId="19" fillId="0" borderId="55" numFmtId="0" xfId="0" applyFont="1" applyBorder="1" applyAlignment="1" applyProtection="1">
      <alignment horizontal="center" vertical="center"/>
      <protection hidden="1"/>
    </xf>
    <xf fontId="19" fillId="0" borderId="56" numFmtId="0" xfId="0" applyFont="1" applyBorder="1" applyAlignment="1" applyProtection="1">
      <alignment horizontal="center" vertical="center"/>
      <protection hidden="1"/>
    </xf>
    <xf fontId="19" fillId="0" borderId="57" numFmtId="0" xfId="0" applyFont="1" applyBorder="1" applyAlignment="1" applyProtection="1">
      <alignment horizontal="center" vertical="center"/>
      <protection hidden="1"/>
    </xf>
    <xf fontId="19" fillId="0" borderId="3" numFmtId="0" xfId="0" applyFont="1" applyBorder="1" applyAlignment="1" applyProtection="1">
      <alignment horizontal="left" vertical="center"/>
      <protection hidden="1"/>
    </xf>
    <xf fontId="29" fillId="0" borderId="0" numFmtId="0" xfId="0" applyFont="1" applyAlignment="1" applyProtection="1">
      <alignment horizontal="right" vertical="center"/>
      <protection hidden="1"/>
    </xf>
  </cellXfs>
  <cellStyles count="8">
    <cellStyle name="Hyperlink" xfId="1" builtinId="8"/>
    <cellStyle name="Normal" xfId="0" builtinId="0"/>
    <cellStyle name="Normal 2" xfId="2"/>
    <cellStyle name="Normal 2 2" xfId="3"/>
    <cellStyle name="Normal 3" xfId="4"/>
    <cellStyle name="Normal 3 2" xfId="5"/>
    <cellStyle name="Normal 4" xfId="6"/>
    <cellStyle name="Style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54</xdr:col>
      <xdr:colOff>0</xdr:colOff>
      <xdr:row>1</xdr:row>
      <xdr:rowOff>0</xdr:rowOff>
    </xdr:from>
    <xdr:to>
      <xdr:col>55</xdr:col>
      <xdr:colOff>361950</xdr:colOff>
      <xdr:row>6</xdr:row>
      <xdr:rowOff>19050</xdr:rowOff>
    </xdr:to>
    <xdr:pic>
      <xdr:nvPicPr>
        <xdr:cNvPr id="2" name="Picture 1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28413075" y="190500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61</xdr:col>
      <xdr:colOff>606424</xdr:colOff>
      <xdr:row>1</xdr:row>
      <xdr:rowOff>33496</xdr:rowOff>
    </xdr:from>
    <xdr:to>
      <xdr:col>63</xdr:col>
      <xdr:colOff>730248</xdr:colOff>
      <xdr:row>5</xdr:row>
      <xdr:rowOff>39310</xdr:rowOff>
    </xdr:to>
    <xdr:pic>
      <xdr:nvPicPr>
        <xdr:cNvPr id="3" name="Picture 2"/>
        <xdr:cNvPicPr>
          <a:picLocks noChangeAspect="1"/>
        </xdr:cNvPicPr>
      </xdr:nvPicPr>
      <xdr:blipFill rotWithShape="1">
        <a:blip r:embed="rId2"/>
        <a:stretch/>
      </xdr:blipFill>
      <xdr:spPr bwMode="auto">
        <a:xfrm>
          <a:off x="33639124" y="223996"/>
          <a:ext cx="1695449" cy="863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0</xdr:colOff>
      <xdr:row>0</xdr:row>
      <xdr:rowOff>209548</xdr:rowOff>
    </xdr:from>
    <xdr:to>
      <xdr:col>1</xdr:col>
      <xdr:colOff>553888</xdr:colOff>
      <xdr:row>4</xdr:row>
      <xdr:rowOff>219075</xdr:rowOff>
    </xdr:to>
    <xdr:pic>
      <xdr:nvPicPr>
        <xdr:cNvPr id="3" name="Picture 2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0" y="209548"/>
          <a:ext cx="915837" cy="866777"/>
        </a:xfrm>
        <a:prstGeom prst="rect">
          <a:avLst/>
        </a:prstGeom>
      </xdr:spPr>
    </xdr:pic>
    <xdr:clientData/>
  </xdr:twoCellAnchor>
  <xdr:twoCellAnchor editAs="oneCell">
    <xdr:from>
      <xdr:col>12</xdr:col>
      <xdr:colOff>542925</xdr:colOff>
      <xdr:row>0</xdr:row>
      <xdr:rowOff>147795</xdr:rowOff>
    </xdr:from>
    <xdr:to>
      <xdr:col>14</xdr:col>
      <xdr:colOff>130935</xdr:colOff>
      <xdr:row>2</xdr:row>
      <xdr:rowOff>154298</xdr:rowOff>
    </xdr:to>
    <xdr:pic>
      <xdr:nvPicPr>
        <xdr:cNvPr id="4" name="Picture 3"/>
        <xdr:cNvPicPr>
          <a:picLocks noChangeAspect="1"/>
        </xdr:cNvPicPr>
      </xdr:nvPicPr>
      <xdr:blipFill rotWithShape="1">
        <a:blip r:embed="rId2"/>
        <a:stretch/>
      </xdr:blipFill>
      <xdr:spPr bwMode="auto">
        <a:xfrm>
          <a:off x="8077200" y="147795"/>
          <a:ext cx="1045334" cy="444653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Sheet29">
    <tabColor theme="1"/>
    <outlinePr applyStyles="0" summaryBelow="1" summaryRight="1" showOutlineSymbols="1"/>
    <pageSetUpPr autoPageBreaks="1" fitToPage="0"/>
  </sheetPr>
  <sheetViews>
    <sheetView showGridLines="0" showRowColHeaders="0" topLeftCell="BS148" zoomScale="100" workbookViewId="0">
      <selection activeCell="CP149" activeCellId="0" sqref="CP149"/>
    </sheetView>
  </sheetViews>
  <sheetFormatPr defaultColWidth="9.140625" defaultRowHeight="15"/>
  <cols>
    <col customWidth="1" min="1" max="3" style="2" width="9.140625"/>
    <col customWidth="1" min="4" max="4" style="2" width="2.28515625"/>
    <col customWidth="1" min="5" max="5" style="2" width="9.140625"/>
    <col customWidth="1" min="6" max="11" style="2" width="5.5703125"/>
    <col customWidth="1" min="12" max="12" style="2" width="7.5703125"/>
    <col customWidth="1" min="13" max="13" style="2" width="2.5703125"/>
    <col customWidth="1" min="14" max="14" style="2" width="9.140625"/>
    <col customWidth="1" min="15" max="20" style="2" width="5.5703125"/>
    <col customWidth="1" min="21" max="52" style="2" width="9.140625"/>
    <col customWidth="1" min="53" max="53" style="1" width="4.42578125"/>
    <col customWidth="1" min="54" max="54" style="1" width="4.140625"/>
    <col customWidth="1" min="55" max="55" style="1" width="10.5703125"/>
    <col customWidth="1" min="56" max="57" style="1" width="9.140625"/>
    <col customWidth="1" min="58" max="58" style="1" width="11.85546875"/>
    <col customWidth="1" min="59" max="59" style="1" width="9.140625"/>
    <col customWidth="1" min="60" max="61" style="1" width="9.7109375"/>
    <col customWidth="1" min="62" max="62" style="1" width="13.140625"/>
    <col customWidth="1" min="63" max="63" style="1" width="10.42578125"/>
    <col customWidth="1" min="64" max="64" style="1" width="19.140625"/>
    <col customWidth="1" min="65" max="65" style="1" width="2.5703125"/>
    <col customWidth="1" min="66" max="71" style="1" width="9.140625"/>
    <col customWidth="1" min="72" max="74" style="2" width="9.140625"/>
    <col customWidth="1" min="75" max="75" style="2" width="2.28515625"/>
    <col min="76" max="76" style="2" width="9.140625"/>
    <col customWidth="1" min="77" max="80" style="2" width="5.5703125"/>
    <col customWidth="1" min="81" max="81" style="2" width="11.85546875"/>
    <col customWidth="1" min="82" max="82" style="3" width="2.28515625"/>
    <col min="83" max="83" style="2" width="9.140625"/>
    <col customWidth="1" min="84" max="87" style="2" width="5.5703125"/>
    <col customWidth="1" min="88" max="88" style="2" width="11.85546875"/>
    <col min="89" max="16384" style="1" width="9.140625"/>
  </cols>
  <sheetData>
    <row r="1">
      <c r="A1" s="4" t="s">
        <v>0</v>
      </c>
      <c r="B1" s="4"/>
      <c r="C1" s="4"/>
      <c r="D1" s="5"/>
      <c r="E1" s="6" t="s">
        <v>1</v>
      </c>
      <c r="F1" s="6" t="s">
        <v>2</v>
      </c>
      <c r="G1" s="5"/>
      <c r="H1" s="5"/>
      <c r="I1" s="5"/>
      <c r="J1" s="5"/>
      <c r="K1" s="5"/>
      <c r="L1" s="5"/>
      <c r="M1" s="3"/>
      <c r="N1" s="7" t="s">
        <v>3</v>
      </c>
      <c r="O1" s="7" t="s">
        <v>4</v>
      </c>
      <c r="P1" s="3"/>
      <c r="Q1" s="3"/>
      <c r="R1" s="3"/>
      <c r="S1" s="3"/>
      <c r="T1" s="3"/>
      <c r="U1" s="3"/>
      <c r="AA1" s="8">
        <v>3</v>
      </c>
      <c r="AB1" s="8">
        <v>4</v>
      </c>
      <c r="AC1" s="9">
        <v>5</v>
      </c>
      <c r="AD1" s="9">
        <v>6</v>
      </c>
      <c r="AE1" s="9">
        <v>7</v>
      </c>
      <c r="AF1" s="9">
        <v>8</v>
      </c>
      <c r="AG1" s="9">
        <v>9</v>
      </c>
      <c r="AH1" s="9">
        <v>10</v>
      </c>
      <c r="AK1" s="8">
        <v>3</v>
      </c>
      <c r="AL1" s="8">
        <v>4</v>
      </c>
      <c r="AM1" s="9">
        <v>5</v>
      </c>
      <c r="AN1" s="9">
        <v>6</v>
      </c>
      <c r="AO1" s="9">
        <v>7</v>
      </c>
      <c r="AP1" s="9">
        <v>8</v>
      </c>
      <c r="AQ1" s="9">
        <v>9</v>
      </c>
      <c r="AR1" s="9">
        <v>10</v>
      </c>
      <c r="BA1" s="10" t="s">
        <v>5</v>
      </c>
      <c r="BN1" s="11" t="s">
        <v>6</v>
      </c>
      <c r="BO1" s="12"/>
      <c r="BT1" s="4" t="s">
        <v>0</v>
      </c>
      <c r="BU1" s="4"/>
      <c r="BV1" s="4"/>
      <c r="BW1" s="5"/>
      <c r="BX1" s="6" t="s">
        <v>7</v>
      </c>
      <c r="BY1" s="6" t="s">
        <v>2</v>
      </c>
      <c r="BZ1" s="5"/>
      <c r="CA1" s="5"/>
      <c r="CB1" s="5"/>
      <c r="CC1" s="5"/>
      <c r="CE1" s="7" t="s">
        <v>8</v>
      </c>
      <c r="CF1" s="7" t="s">
        <v>2</v>
      </c>
      <c r="CG1" s="3"/>
      <c r="CH1" s="3"/>
      <c r="CI1" s="3"/>
      <c r="CJ1" s="3"/>
      <c r="CN1" s="13" t="s">
        <v>9</v>
      </c>
      <c r="CO1" s="13"/>
      <c r="CP1" s="8">
        <v>3</v>
      </c>
      <c r="CQ1" s="8">
        <v>4</v>
      </c>
      <c r="CR1" s="9">
        <v>5</v>
      </c>
      <c r="CS1" s="9">
        <v>6</v>
      </c>
      <c r="CT1" s="9">
        <v>7</v>
      </c>
      <c r="CU1" s="9">
        <v>8</v>
      </c>
      <c r="CV1" s="14"/>
      <c r="CW1" s="13" t="s">
        <v>10</v>
      </c>
      <c r="CX1" s="13"/>
      <c r="CY1" s="8">
        <v>3</v>
      </c>
      <c r="CZ1" s="8">
        <v>4</v>
      </c>
      <c r="DA1" s="9">
        <v>5</v>
      </c>
      <c r="DB1" s="9">
        <v>6</v>
      </c>
      <c r="DC1" s="9">
        <v>7</v>
      </c>
      <c r="DD1" s="9">
        <v>8</v>
      </c>
    </row>
    <row r="2" ht="20.25">
      <c r="A2" s="15"/>
      <c r="B2" s="15"/>
      <c r="C2" s="15"/>
      <c r="D2" s="5"/>
      <c r="E2" s="16" t="s">
        <v>11</v>
      </c>
      <c r="F2" s="17"/>
      <c r="G2" s="5"/>
      <c r="H2" s="5"/>
      <c r="I2" s="5"/>
      <c r="J2" s="5"/>
      <c r="K2" s="5"/>
      <c r="L2" s="5"/>
      <c r="M2" s="3"/>
      <c r="N2" s="18" t="s">
        <v>11</v>
      </c>
      <c r="O2" s="19"/>
      <c r="P2" s="3"/>
      <c r="Q2" s="3"/>
      <c r="R2" s="3"/>
      <c r="S2" s="3"/>
      <c r="T2" s="3"/>
      <c r="U2" s="3"/>
      <c r="AA2" s="20">
        <v>12</v>
      </c>
      <c r="AB2" s="20">
        <v>13</v>
      </c>
      <c r="AC2" s="21">
        <v>14</v>
      </c>
      <c r="AD2" s="21">
        <v>15</v>
      </c>
      <c r="AE2" s="21">
        <v>16</v>
      </c>
      <c r="AF2" s="21">
        <v>17</v>
      </c>
      <c r="AG2" s="21">
        <v>18</v>
      </c>
      <c r="AH2" s="21">
        <v>19</v>
      </c>
      <c r="AK2" s="20">
        <v>12</v>
      </c>
      <c r="AL2" s="20">
        <v>13</v>
      </c>
      <c r="AM2" s="21">
        <v>14</v>
      </c>
      <c r="AN2" s="21">
        <v>15</v>
      </c>
      <c r="AO2" s="21">
        <v>16</v>
      </c>
      <c r="AP2" s="21">
        <v>17</v>
      </c>
      <c r="AQ2" s="21">
        <v>18</v>
      </c>
      <c r="AR2" s="21">
        <v>19</v>
      </c>
      <c r="BA2" s="22" t="s">
        <v>12</v>
      </c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N2" s="23"/>
      <c r="BO2" s="24"/>
      <c r="BT2" s="15"/>
      <c r="BU2" s="15"/>
      <c r="BV2" s="15"/>
      <c r="BW2" s="5"/>
      <c r="BX2" s="16" t="s">
        <v>11</v>
      </c>
      <c r="BY2" s="17"/>
      <c r="BZ2" s="5"/>
      <c r="CA2" s="5"/>
      <c r="CB2" s="5"/>
      <c r="CC2" s="5"/>
      <c r="CE2" s="18" t="s">
        <v>11</v>
      </c>
      <c r="CF2" s="25"/>
      <c r="CG2" s="3"/>
      <c r="CH2" s="3"/>
      <c r="CI2" s="3"/>
      <c r="CJ2" s="3"/>
      <c r="CN2" s="13"/>
      <c r="CO2" s="13"/>
      <c r="CP2" s="20">
        <v>10</v>
      </c>
      <c r="CQ2" s="20">
        <v>11</v>
      </c>
      <c r="CR2" s="21">
        <v>12</v>
      </c>
      <c r="CS2" s="21">
        <v>13</v>
      </c>
      <c r="CT2" s="21">
        <v>14</v>
      </c>
      <c r="CU2" s="21">
        <v>15</v>
      </c>
      <c r="CV2" s="14"/>
      <c r="CW2" s="13"/>
      <c r="CX2" s="13"/>
      <c r="CY2" s="20">
        <v>10</v>
      </c>
      <c r="CZ2" s="20">
        <v>11</v>
      </c>
      <c r="DA2" s="21">
        <v>12</v>
      </c>
      <c r="DB2" s="21">
        <v>13</v>
      </c>
      <c r="DC2" s="21">
        <v>14</v>
      </c>
      <c r="DD2" s="21">
        <v>15</v>
      </c>
    </row>
    <row r="3" ht="16.5" customHeight="1">
      <c r="A3" s="26" t="s">
        <v>13</v>
      </c>
      <c r="B3" s="26" t="s">
        <v>14</v>
      </c>
      <c r="C3" s="26" t="s">
        <v>15</v>
      </c>
      <c r="D3" s="5"/>
      <c r="E3" s="27" t="s">
        <v>16</v>
      </c>
      <c r="F3" s="27" t="s">
        <v>17</v>
      </c>
      <c r="G3" s="27"/>
      <c r="H3" s="28" t="s">
        <v>18</v>
      </c>
      <c r="I3" s="28"/>
      <c r="J3" s="28" t="s">
        <v>19</v>
      </c>
      <c r="K3" s="28"/>
      <c r="L3" s="28" t="s">
        <v>20</v>
      </c>
      <c r="M3" s="3"/>
      <c r="N3" s="29" t="s">
        <v>16</v>
      </c>
      <c r="O3" s="29" t="s">
        <v>17</v>
      </c>
      <c r="P3" s="29"/>
      <c r="Q3" s="30" t="s">
        <v>18</v>
      </c>
      <c r="R3" s="30"/>
      <c r="S3" s="30" t="s">
        <v>19</v>
      </c>
      <c r="T3" s="30"/>
      <c r="U3" s="30" t="s">
        <v>20</v>
      </c>
      <c r="AA3" s="31" t="s">
        <v>16</v>
      </c>
      <c r="AB3" s="31" t="s">
        <v>17</v>
      </c>
      <c r="AC3" s="31"/>
      <c r="AD3" s="32" t="s">
        <v>18</v>
      </c>
      <c r="AE3" s="32"/>
      <c r="AF3" s="32" t="s">
        <v>19</v>
      </c>
      <c r="AG3" s="32"/>
      <c r="AH3" s="32" t="s">
        <v>20</v>
      </c>
      <c r="AK3" s="31" t="s">
        <v>16</v>
      </c>
      <c r="AL3" s="31" t="s">
        <v>17</v>
      </c>
      <c r="AM3" s="31"/>
      <c r="AN3" s="32" t="s">
        <v>18</v>
      </c>
      <c r="AO3" s="32"/>
      <c r="AP3" s="32" t="s">
        <v>19</v>
      </c>
      <c r="AQ3" s="32"/>
      <c r="AR3" s="32" t="s">
        <v>20</v>
      </c>
      <c r="BA3" s="33"/>
      <c r="BB3" s="33"/>
      <c r="BC3" s="33"/>
      <c r="BD3" s="33"/>
      <c r="BE3" s="33"/>
      <c r="BF3" s="33"/>
      <c r="BG3" s="34" t="s">
        <v>21</v>
      </c>
      <c r="BH3" s="35"/>
      <c r="BI3" s="33"/>
      <c r="BJ3" s="33"/>
      <c r="BK3" s="33"/>
      <c r="BL3" s="33"/>
      <c r="BN3" s="23"/>
      <c r="BO3" s="24"/>
      <c r="BT3" s="26" t="s">
        <v>13</v>
      </c>
      <c r="BU3" s="26" t="s">
        <v>14</v>
      </c>
      <c r="BV3" s="26" t="s">
        <v>15</v>
      </c>
      <c r="BW3" s="5"/>
      <c r="BX3" s="27" t="s">
        <v>22</v>
      </c>
      <c r="BY3" s="27" t="s">
        <v>23</v>
      </c>
      <c r="BZ3" s="27"/>
      <c r="CA3" s="28" t="s">
        <v>18</v>
      </c>
      <c r="CB3" s="28"/>
      <c r="CC3" s="36" t="s">
        <v>24</v>
      </c>
      <c r="CE3" s="27" t="s">
        <v>22</v>
      </c>
      <c r="CF3" s="27" t="s">
        <v>23</v>
      </c>
      <c r="CG3" s="27"/>
      <c r="CH3" s="28" t="s">
        <v>18</v>
      </c>
      <c r="CI3" s="28"/>
      <c r="CJ3" s="36" t="s">
        <v>24</v>
      </c>
      <c r="CN3" s="13"/>
      <c r="CO3" s="13"/>
      <c r="CP3" s="37" t="s">
        <v>22</v>
      </c>
      <c r="CQ3" s="37" t="s">
        <v>23</v>
      </c>
      <c r="CR3" s="37"/>
      <c r="CS3" s="38" t="s">
        <v>18</v>
      </c>
      <c r="CT3" s="38"/>
      <c r="CU3" s="39" t="s">
        <v>24</v>
      </c>
      <c r="CW3" s="13"/>
      <c r="CX3" s="13"/>
      <c r="CY3" s="37" t="s">
        <v>22</v>
      </c>
      <c r="CZ3" s="37" t="s">
        <v>23</v>
      </c>
      <c r="DA3" s="37"/>
      <c r="DB3" s="38" t="s">
        <v>18</v>
      </c>
      <c r="DC3" s="38"/>
      <c r="DD3" s="39" t="s">
        <v>24</v>
      </c>
    </row>
    <row r="4" ht="15.75">
      <c r="A4" s="26"/>
      <c r="B4" s="26"/>
      <c r="C4" s="26"/>
      <c r="D4" s="5"/>
      <c r="E4" s="27"/>
      <c r="F4" s="28" t="s">
        <v>25</v>
      </c>
      <c r="G4" s="28" t="s">
        <v>26</v>
      </c>
      <c r="H4" s="28" t="s">
        <v>25</v>
      </c>
      <c r="I4" s="40" t="s">
        <v>26</v>
      </c>
      <c r="J4" s="28" t="s">
        <v>25</v>
      </c>
      <c r="K4" s="28" t="s">
        <v>26</v>
      </c>
      <c r="L4" s="28"/>
      <c r="M4" s="3"/>
      <c r="N4" s="29"/>
      <c r="O4" s="30" t="s">
        <v>25</v>
      </c>
      <c r="P4" s="30" t="s">
        <v>26</v>
      </c>
      <c r="Q4" s="30" t="s">
        <v>25</v>
      </c>
      <c r="R4" s="41" t="s">
        <v>26</v>
      </c>
      <c r="S4" s="30" t="s">
        <v>25</v>
      </c>
      <c r="T4" s="30" t="s">
        <v>26</v>
      </c>
      <c r="U4" s="30"/>
      <c r="AA4" s="31"/>
      <c r="AB4" s="32" t="s">
        <v>25</v>
      </c>
      <c r="AC4" s="32" t="s">
        <v>26</v>
      </c>
      <c r="AD4" s="32" t="s">
        <v>25</v>
      </c>
      <c r="AE4" s="42" t="s">
        <v>26</v>
      </c>
      <c r="AF4" s="32" t="s">
        <v>25</v>
      </c>
      <c r="AG4" s="32" t="s">
        <v>26</v>
      </c>
      <c r="AH4" s="32"/>
      <c r="AK4" s="31"/>
      <c r="AL4" s="32" t="s">
        <v>25</v>
      </c>
      <c r="AM4" s="32" t="s">
        <v>26</v>
      </c>
      <c r="AN4" s="32" t="s">
        <v>25</v>
      </c>
      <c r="AO4" s="42" t="s">
        <v>26</v>
      </c>
      <c r="AP4" s="32" t="s">
        <v>25</v>
      </c>
      <c r="AQ4" s="32" t="s">
        <v>26</v>
      </c>
      <c r="AR4" s="32"/>
      <c r="BA4" s="43"/>
      <c r="BB4" s="43"/>
      <c r="BC4" s="43"/>
      <c r="BD4" s="43"/>
      <c r="BE4" s="43"/>
      <c r="BF4" s="43"/>
      <c r="BG4" s="34" t="s">
        <v>27</v>
      </c>
      <c r="BH4" s="35"/>
      <c r="BI4" s="43"/>
      <c r="BJ4" s="43"/>
      <c r="BK4" s="43"/>
      <c r="BL4" s="43"/>
      <c r="BN4" s="23"/>
      <c r="BO4" s="24"/>
      <c r="BT4" s="26"/>
      <c r="BU4" s="26"/>
      <c r="BV4" s="26"/>
      <c r="BW4" s="5"/>
      <c r="BX4" s="27"/>
      <c r="BY4" s="28" t="s">
        <v>25</v>
      </c>
      <c r="BZ4" s="28" t="s">
        <v>26</v>
      </c>
      <c r="CA4" s="28" t="s">
        <v>25</v>
      </c>
      <c r="CB4" s="40" t="s">
        <v>26</v>
      </c>
      <c r="CC4" s="44"/>
      <c r="CE4" s="27"/>
      <c r="CF4" s="28" t="s">
        <v>25</v>
      </c>
      <c r="CG4" s="28" t="s">
        <v>26</v>
      </c>
      <c r="CH4" s="28" t="s">
        <v>25</v>
      </c>
      <c r="CI4" s="40" t="s">
        <v>26</v>
      </c>
      <c r="CJ4" s="44"/>
      <c r="CN4" s="13"/>
      <c r="CO4" s="13"/>
      <c r="CP4" s="37"/>
      <c r="CQ4" s="38" t="s">
        <v>25</v>
      </c>
      <c r="CR4" s="38" t="s">
        <v>26</v>
      </c>
      <c r="CS4" s="38" t="s">
        <v>25</v>
      </c>
      <c r="CT4" s="45" t="s">
        <v>26</v>
      </c>
      <c r="CU4" s="46"/>
      <c r="CW4" s="13"/>
      <c r="CX4" s="13"/>
      <c r="CY4" s="37"/>
      <c r="CZ4" s="38" t="s">
        <v>25</v>
      </c>
      <c r="DA4" s="38" t="s">
        <v>26</v>
      </c>
      <c r="DB4" s="38" t="s">
        <v>25</v>
      </c>
      <c r="DC4" s="45" t="s">
        <v>26</v>
      </c>
      <c r="DD4" s="46"/>
    </row>
    <row r="5" ht="15" customHeight="1">
      <c r="A5" s="47">
        <v>5</v>
      </c>
      <c r="B5" s="26">
        <v>0</v>
      </c>
      <c r="C5" s="26">
        <v>60</v>
      </c>
      <c r="D5" s="5"/>
      <c r="E5" s="48">
        <v>12</v>
      </c>
      <c r="F5" s="48">
        <f t="shared" ref="F5:F68" si="0">E5+0.1</f>
        <v>12.1</v>
      </c>
      <c r="G5" s="48">
        <f t="shared" ref="G5:G60" si="1">F5+0.8</f>
        <v>12.9</v>
      </c>
      <c r="H5" s="48">
        <f t="shared" ref="H5:H68" si="2">G5+0.1</f>
        <v>13</v>
      </c>
      <c r="I5" s="48">
        <v>18.300000000000001</v>
      </c>
      <c r="J5" s="48">
        <f t="shared" ref="J5:J68" si="3">I5+0.1</f>
        <v>18.400000000000002</v>
      </c>
      <c r="K5" s="49">
        <v>20.199999999999999</v>
      </c>
      <c r="L5" s="49">
        <f t="shared" ref="L5:L68" si="4">K5+0.1</f>
        <v>20.300000000000001</v>
      </c>
      <c r="M5" s="3"/>
      <c r="N5" s="48">
        <v>11.699999999999999</v>
      </c>
      <c r="O5" s="48">
        <f t="shared" ref="O5:O68" si="5">N5+0.1</f>
        <v>11.799999999999999</v>
      </c>
      <c r="P5" s="49">
        <v>12.6</v>
      </c>
      <c r="Q5" s="49">
        <f t="shared" ref="Q5:Q68" si="6">P5+0.1</f>
        <v>12.699999999999999</v>
      </c>
      <c r="R5" s="49">
        <v>18.899999999999999</v>
      </c>
      <c r="S5" s="49">
        <f t="shared" ref="S5:S68" si="7">R5+0.1</f>
        <v>19</v>
      </c>
      <c r="T5" s="49">
        <v>21.199999999999999</v>
      </c>
      <c r="U5" s="49">
        <f t="shared" ref="U5:U68" si="8">T5+0.1</f>
        <v>21.300000000000001</v>
      </c>
      <c r="Y5" s="2">
        <v>1</v>
      </c>
      <c r="Z5" s="2" t="e">
        <f>IF('Nutritional Status'!#REF!="","",VLOOKUP('Nutritional Status'!#REF!,$A$5:$C$173,3,))</f>
        <v>#REF!</v>
      </c>
      <c r="AA5" s="2" t="e">
        <f t="shared" ref="AA5:AA68" si="9">IF(Z5="","",VLOOKUP($Z5,$C$5:$L$273,AA$1))</f>
        <v>#REF!</v>
      </c>
      <c r="AB5" s="2" t="e">
        <f t="shared" ref="AB5:AB68" si="10">IF(Z5="","",VLOOKUP($Z5,$C$5:$L$273,AB$1))</f>
        <v>#REF!</v>
      </c>
      <c r="AC5" s="2" t="e">
        <f t="shared" ref="AC5:AC68" si="11">IF(Z5="","",VLOOKUP($Z5,$C$5:$L$273,AC$1))</f>
        <v>#REF!</v>
      </c>
      <c r="AD5" s="2" t="e">
        <f t="shared" ref="AD5:AD68" si="12">IF(Z5="","",VLOOKUP($Z5,$C$5:$L$273,AD$1))</f>
        <v>#REF!</v>
      </c>
      <c r="AE5" s="2" t="e">
        <f t="shared" ref="AE5:AE68" si="13">IF(Z5="","",VLOOKUP($Z5,$C$5:$L$273,AE$1))</f>
        <v>#REF!</v>
      </c>
      <c r="AF5" s="2" t="e">
        <f t="shared" ref="AF5:AF68" si="14">IF(Z5="","",VLOOKUP($Z5,$C$5:$L$273,AF$1))</f>
        <v>#REF!</v>
      </c>
      <c r="AG5" s="2" t="e">
        <f t="shared" ref="AG5:AG68" si="15">IF(Z5="","",VLOOKUP($Z5,$C$5:$L$273,AG$1))</f>
        <v>#REF!</v>
      </c>
      <c r="AH5" s="2" t="e">
        <f t="shared" ref="AH5:AH68" si="16">IF(Z5="","",VLOOKUP($Z5,$C$5:$L$273,AH$1))</f>
        <v>#REF!</v>
      </c>
      <c r="AJ5" s="2" t="e">
        <f>IF(#REF!="","",VLOOKUP(#REF!,$A$5:$C$173,3,))</f>
        <v>#REF!</v>
      </c>
      <c r="AK5" s="2" t="e">
        <f t="shared" ref="AK5:AR37" si="17">IF($AJ5="","",VLOOKUP($AJ5,$C$5:$L$273,AK$1))</f>
        <v>#REF!</v>
      </c>
      <c r="AL5" s="2" t="e">
        <f t="shared" ref="AL5:AR20" si="18">IF($AJ5="","",VLOOKUP($AJ5,$C$5:$L$273,AL$1))</f>
        <v>#REF!</v>
      </c>
      <c r="AM5" s="2" t="e">
        <f t="shared" si="18"/>
        <v>#REF!</v>
      </c>
      <c r="AN5" s="2" t="e">
        <f t="shared" si="18"/>
        <v>#REF!</v>
      </c>
      <c r="AO5" s="2" t="e">
        <f t="shared" si="18"/>
        <v>#REF!</v>
      </c>
      <c r="AP5" s="2" t="e">
        <f t="shared" si="18"/>
        <v>#REF!</v>
      </c>
      <c r="AQ5" s="2" t="e">
        <f t="shared" si="18"/>
        <v>#REF!</v>
      </c>
      <c r="AR5" s="2" t="e">
        <f t="shared" si="18"/>
        <v>#REF!</v>
      </c>
      <c r="BA5" s="50" t="s">
        <v>28</v>
      </c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N5" s="23"/>
      <c r="BO5" s="24"/>
      <c r="BT5" s="47">
        <v>5</v>
      </c>
      <c r="BU5" s="26">
        <v>0</v>
      </c>
      <c r="BV5" s="26">
        <v>60</v>
      </c>
      <c r="BW5" s="5"/>
      <c r="BX5" s="49">
        <v>0.95999999999999996</v>
      </c>
      <c r="BY5" s="49">
        <v>0.96099999999999997</v>
      </c>
      <c r="BZ5" s="49">
        <v>1.006</v>
      </c>
      <c r="CA5" s="49">
        <v>1.0069999999999999</v>
      </c>
      <c r="CB5" s="49">
        <v>1.1919999999999999</v>
      </c>
      <c r="CC5" s="49">
        <v>1.1930000000000001</v>
      </c>
      <c r="CE5" s="51">
        <v>0.95099999999999996</v>
      </c>
      <c r="CF5" s="51">
        <v>0.95199999999999985</v>
      </c>
      <c r="CG5" s="51">
        <v>0.998</v>
      </c>
      <c r="CH5" s="51">
        <v>0.99899999999999989</v>
      </c>
      <c r="CI5" s="51">
        <v>1.1890000000000001</v>
      </c>
      <c r="CJ5" s="51">
        <v>1.1899999999999999</v>
      </c>
      <c r="CM5" s="1" t="e">
        <f>IF('Nutritional Status'!#REF!="","",IF('Nutritional Status'!#REF!&gt;CT5,$CU$3,IF('Nutritional Status'!#REF!&gt;CR5,$CS$3,IF('Nutritional Status'!#REF!&gt;CP5,$CQ$3,$CP$3))))</f>
        <v>#REF!</v>
      </c>
      <c r="CN5" s="2">
        <v>1</v>
      </c>
      <c r="CO5" s="1" t="e">
        <f t="shared" ref="CO5:CO68" si="19">Z5</f>
        <v>#REF!</v>
      </c>
      <c r="CP5" s="1" t="e">
        <f t="shared" ref="CP5:CU38" si="20">IF($CO5="","",VLOOKUP($CO5,$BV$5:$CJ$173,CP$1))</f>
        <v>#REF!</v>
      </c>
      <c r="CQ5" s="1" t="e">
        <f t="shared" ref="CQ5:CU20" si="21">IF($CO5="","",VLOOKUP($CO5,$BV$5:$CJ$173,CQ$1))</f>
        <v>#REF!</v>
      </c>
      <c r="CR5" s="1" t="e">
        <f t="shared" si="21"/>
        <v>#REF!</v>
      </c>
      <c r="CS5" s="1" t="e">
        <f t="shared" si="21"/>
        <v>#REF!</v>
      </c>
      <c r="CT5" s="1" t="e">
        <f t="shared" si="21"/>
        <v>#REF!</v>
      </c>
      <c r="CU5" s="1" t="e">
        <f t="shared" si="21"/>
        <v>#REF!</v>
      </c>
      <c r="CW5" s="2">
        <v>1</v>
      </c>
      <c r="CX5" s="1" t="e">
        <f t="shared" ref="CX5:CX68" si="22">AJ5</f>
        <v>#REF!</v>
      </c>
      <c r="CY5" s="1" t="e">
        <f t="shared" ref="CY5:DD37" si="23">IF($CX5="","",VLOOKUP($CX5,$BV$5:$CJ$173,CY$1))</f>
        <v>#REF!</v>
      </c>
      <c r="CZ5" s="1" t="e">
        <f t="shared" ref="CZ5:DD20" si="24">IF($CX5="","",VLOOKUP($CX5,$BV$5:$CJ$173,CZ$1))</f>
        <v>#REF!</v>
      </c>
      <c r="DA5" s="1" t="e">
        <f t="shared" si="24"/>
        <v>#REF!</v>
      </c>
      <c r="DB5" s="1" t="e">
        <f t="shared" si="24"/>
        <v>#REF!</v>
      </c>
      <c r="DC5" s="1" t="e">
        <f t="shared" si="24"/>
        <v>#REF!</v>
      </c>
      <c r="DD5" s="1" t="e">
        <f t="shared" si="24"/>
        <v>#REF!</v>
      </c>
    </row>
    <row r="6" ht="15" customHeight="1">
      <c r="A6" s="47">
        <v>5.0099999999999998</v>
      </c>
      <c r="B6" s="26">
        <v>1</v>
      </c>
      <c r="C6" s="26">
        <v>61</v>
      </c>
      <c r="D6" s="5"/>
      <c r="E6" s="48">
        <v>12</v>
      </c>
      <c r="F6" s="48">
        <f t="shared" si="0"/>
        <v>12.1</v>
      </c>
      <c r="G6" s="48">
        <f t="shared" si="1"/>
        <v>12.9</v>
      </c>
      <c r="H6" s="48">
        <f t="shared" si="2"/>
        <v>13</v>
      </c>
      <c r="I6" s="48">
        <v>18.300000000000001</v>
      </c>
      <c r="J6" s="48">
        <f t="shared" si="3"/>
        <v>18.400000000000002</v>
      </c>
      <c r="K6" s="49">
        <v>20.199999999999999</v>
      </c>
      <c r="L6" s="49">
        <f t="shared" si="4"/>
        <v>20.300000000000001</v>
      </c>
      <c r="M6" s="3"/>
      <c r="N6" s="48">
        <v>11.699999999999999</v>
      </c>
      <c r="O6" s="48">
        <f t="shared" si="5"/>
        <v>11.799999999999999</v>
      </c>
      <c r="P6" s="49">
        <v>12.6</v>
      </c>
      <c r="Q6" s="49">
        <f t="shared" si="6"/>
        <v>12.699999999999999</v>
      </c>
      <c r="R6" s="49">
        <v>18.899999999999999</v>
      </c>
      <c r="S6" s="49">
        <f t="shared" si="7"/>
        <v>19</v>
      </c>
      <c r="T6" s="49">
        <v>21.300000000000001</v>
      </c>
      <c r="U6" s="49">
        <f t="shared" si="8"/>
        <v>21.400000000000002</v>
      </c>
      <c r="Y6" s="2">
        <v>2</v>
      </c>
      <c r="Z6" s="2" t="str">
        <f>IF('Nutritional Status'!C11="","",VLOOKUP('Nutritional Status'!#REF!,$A$5:$C$173,3,))</f>
        <v/>
      </c>
      <c r="AA6" s="2" t="str">
        <f t="shared" si="9"/>
        <v/>
      </c>
      <c r="AB6" s="2" t="str">
        <f t="shared" si="10"/>
        <v/>
      </c>
      <c r="AC6" s="2" t="str">
        <f t="shared" si="11"/>
        <v/>
      </c>
      <c r="AD6" s="2" t="str">
        <f t="shared" si="12"/>
        <v/>
      </c>
      <c r="AE6" s="2" t="str">
        <f t="shared" si="13"/>
        <v/>
      </c>
      <c r="AF6" s="2" t="str">
        <f t="shared" si="14"/>
        <v/>
      </c>
      <c r="AG6" s="2" t="str">
        <f t="shared" si="15"/>
        <v/>
      </c>
      <c r="AH6" s="2" t="str">
        <f t="shared" si="16"/>
        <v/>
      </c>
      <c r="AJ6" s="2" t="e">
        <f>IF(#REF!="","",VLOOKUP(#REF!,$A$5:$C$173,3,))</f>
        <v>#REF!</v>
      </c>
      <c r="AK6" s="2" t="e">
        <f t="shared" si="17"/>
        <v>#REF!</v>
      </c>
      <c r="AL6" s="2" t="e">
        <f t="shared" si="18"/>
        <v>#REF!</v>
      </c>
      <c r="AM6" s="2" t="e">
        <f t="shared" si="18"/>
        <v>#REF!</v>
      </c>
      <c r="AN6" s="2" t="e">
        <f t="shared" si="18"/>
        <v>#REF!</v>
      </c>
      <c r="AO6" s="2" t="e">
        <f t="shared" si="18"/>
        <v>#REF!</v>
      </c>
      <c r="AP6" s="2" t="e">
        <f t="shared" si="18"/>
        <v>#REF!</v>
      </c>
      <c r="AQ6" s="2" t="e">
        <f t="shared" si="18"/>
        <v>#REF!</v>
      </c>
      <c r="AR6" s="2" t="e">
        <f t="shared" si="18"/>
        <v>#REF!</v>
      </c>
      <c r="BA6" s="52" t="s">
        <v>29</v>
      </c>
      <c r="BB6" s="52"/>
      <c r="BC6" s="53"/>
      <c r="BD6" s="53"/>
      <c r="BE6" s="53"/>
      <c r="BN6" s="23"/>
      <c r="BO6" s="24"/>
      <c r="BT6" s="47">
        <v>5.0099999999999998</v>
      </c>
      <c r="BU6" s="26">
        <v>1</v>
      </c>
      <c r="BV6" s="26">
        <v>61</v>
      </c>
      <c r="BW6" s="5"/>
      <c r="BX6" s="49">
        <v>0.96400000000000008</v>
      </c>
      <c r="BY6" s="49">
        <v>0.96499999999999997</v>
      </c>
      <c r="BZ6" s="49">
        <v>1.01</v>
      </c>
      <c r="CA6" s="49">
        <v>1.0109999999999999</v>
      </c>
      <c r="CB6" s="49">
        <v>1.194</v>
      </c>
      <c r="CC6" s="49">
        <v>1.1950000000000001</v>
      </c>
      <c r="CE6" s="51">
        <v>0.95200000000000007</v>
      </c>
      <c r="CF6" s="51">
        <v>0.95299999999999996</v>
      </c>
      <c r="CG6" s="51">
        <v>1</v>
      </c>
      <c r="CH6" s="51">
        <v>1.0009999999999999</v>
      </c>
      <c r="CI6" s="51">
        <v>1.1909999999999998</v>
      </c>
      <c r="CJ6" s="51">
        <v>1.1919999999999999</v>
      </c>
      <c r="CM6" s="1" t="e">
        <f>IF('Nutritional Status'!#REF!="","",IF('Nutritional Status'!#REF!&gt;CT6,$CU$3,IF('Nutritional Status'!#REF!&gt;CR6,$CS$3,IF('Nutritional Status'!#REF!&gt;CP6,$CQ$3,$CP$3))))</f>
        <v>#REF!</v>
      </c>
      <c r="CN6" s="2">
        <v>2</v>
      </c>
      <c r="CO6" s="1" t="str">
        <f t="shared" si="19"/>
        <v/>
      </c>
      <c r="CP6" s="1" t="str">
        <f t="shared" si="20"/>
        <v/>
      </c>
      <c r="CQ6" s="1" t="str">
        <f t="shared" si="21"/>
        <v/>
      </c>
      <c r="CR6" s="1" t="str">
        <f t="shared" si="21"/>
        <v/>
      </c>
      <c r="CS6" s="1" t="str">
        <f t="shared" si="21"/>
        <v/>
      </c>
      <c r="CT6" s="1" t="str">
        <f t="shared" si="21"/>
        <v/>
      </c>
      <c r="CU6" s="1" t="str">
        <f t="shared" si="21"/>
        <v/>
      </c>
      <c r="CW6" s="2">
        <v>2</v>
      </c>
      <c r="CX6" s="1" t="e">
        <f t="shared" si="22"/>
        <v>#REF!</v>
      </c>
      <c r="CY6" s="1" t="e">
        <f t="shared" si="23"/>
        <v>#REF!</v>
      </c>
      <c r="CZ6" s="1" t="e">
        <f t="shared" si="24"/>
        <v>#REF!</v>
      </c>
      <c r="DA6" s="1" t="e">
        <f t="shared" si="24"/>
        <v>#REF!</v>
      </c>
      <c r="DB6" s="1" t="e">
        <f t="shared" si="24"/>
        <v>#REF!</v>
      </c>
      <c r="DC6" s="1" t="e">
        <f t="shared" si="24"/>
        <v>#REF!</v>
      </c>
      <c r="DD6" s="1" t="e">
        <f t="shared" si="24"/>
        <v>#REF!</v>
      </c>
    </row>
    <row r="7" ht="15" customHeight="1">
      <c r="A7" s="47">
        <v>5.0199999999999996</v>
      </c>
      <c r="B7" s="26">
        <v>2</v>
      </c>
      <c r="C7" s="26">
        <v>62</v>
      </c>
      <c r="D7" s="5"/>
      <c r="E7" s="48">
        <v>12</v>
      </c>
      <c r="F7" s="48">
        <f t="shared" si="0"/>
        <v>12.1</v>
      </c>
      <c r="G7" s="48">
        <f t="shared" si="1"/>
        <v>12.9</v>
      </c>
      <c r="H7" s="48">
        <f t="shared" si="2"/>
        <v>13</v>
      </c>
      <c r="I7" s="48">
        <v>18.300000000000001</v>
      </c>
      <c r="J7" s="48">
        <f t="shared" si="3"/>
        <v>18.400000000000002</v>
      </c>
      <c r="K7" s="49">
        <v>20.199999999999999</v>
      </c>
      <c r="L7" s="49">
        <f t="shared" si="4"/>
        <v>20.300000000000001</v>
      </c>
      <c r="M7" s="3"/>
      <c r="N7" s="48">
        <v>11.699999999999999</v>
      </c>
      <c r="O7" s="48">
        <f t="shared" si="5"/>
        <v>11.799999999999999</v>
      </c>
      <c r="P7" s="49">
        <v>12.6</v>
      </c>
      <c r="Q7" s="49">
        <f t="shared" si="6"/>
        <v>12.699999999999999</v>
      </c>
      <c r="R7" s="49">
        <v>18.899999999999999</v>
      </c>
      <c r="S7" s="49">
        <f t="shared" si="7"/>
        <v>19</v>
      </c>
      <c r="T7" s="49">
        <v>21.399999999999999</v>
      </c>
      <c r="U7" s="49">
        <f t="shared" si="8"/>
        <v>21.5</v>
      </c>
      <c r="W7" s="2" t="e">
        <f>IF(BK12="","",IF(BK12&gt;AG5,$AH$3,IF(BK12&gt;AE5,$AF$3,IF(BK12&gt;AC5,$AD$3,IF(BK12&gt;AA5,$AB$3,$AA$3)))))</f>
        <v>#REF!</v>
      </c>
      <c r="Y7" s="2">
        <v>3</v>
      </c>
      <c r="Z7" s="2" t="e">
        <f t="shared" ref="Z7:Z27" si="25">IF('Nutritional Status'!#REF!="","",VLOOKUP('Nutritional Status'!#REF!,$A$5:$C$173,3,))</f>
        <v>#REF!</v>
      </c>
      <c r="AA7" s="2" t="e">
        <f t="shared" si="9"/>
        <v>#REF!</v>
      </c>
      <c r="AB7" s="2" t="e">
        <f t="shared" si="10"/>
        <v>#REF!</v>
      </c>
      <c r="AC7" s="2" t="e">
        <f t="shared" si="11"/>
        <v>#REF!</v>
      </c>
      <c r="AD7" s="2" t="e">
        <f t="shared" si="12"/>
        <v>#REF!</v>
      </c>
      <c r="AE7" s="2" t="e">
        <f t="shared" si="13"/>
        <v>#REF!</v>
      </c>
      <c r="AF7" s="2" t="e">
        <f t="shared" si="14"/>
        <v>#REF!</v>
      </c>
      <c r="AG7" s="2" t="e">
        <f t="shared" si="15"/>
        <v>#REF!</v>
      </c>
      <c r="AH7" s="2" t="e">
        <f t="shared" si="16"/>
        <v>#REF!</v>
      </c>
      <c r="AJ7" s="2" t="e">
        <f>IF(#REF!="","",VLOOKUP(#REF!,$A$5:$C$173,3,))</f>
        <v>#REF!</v>
      </c>
      <c r="AK7" s="2" t="e">
        <f t="shared" si="17"/>
        <v>#REF!</v>
      </c>
      <c r="AL7" s="2" t="e">
        <f t="shared" si="18"/>
        <v>#REF!</v>
      </c>
      <c r="AM7" s="2" t="e">
        <f t="shared" si="18"/>
        <v>#REF!</v>
      </c>
      <c r="AN7" s="2" t="e">
        <f t="shared" si="18"/>
        <v>#REF!</v>
      </c>
      <c r="AO7" s="2" t="e">
        <f t="shared" si="18"/>
        <v>#REF!</v>
      </c>
      <c r="AP7" s="2" t="e">
        <f t="shared" si="18"/>
        <v>#REF!</v>
      </c>
      <c r="AQ7" s="2" t="e">
        <f t="shared" si="18"/>
        <v>#REF!</v>
      </c>
      <c r="AR7" s="2" t="e">
        <f t="shared" si="18"/>
        <v>#REF!</v>
      </c>
      <c r="BA7" s="1" t="s">
        <v>30</v>
      </c>
      <c r="BC7" s="54"/>
      <c r="BD7" s="54"/>
      <c r="BE7" s="54"/>
      <c r="BJ7" s="55" t="s">
        <v>31</v>
      </c>
      <c r="BK7" s="55"/>
      <c r="BL7" s="56">
        <v>42901</v>
      </c>
      <c r="BN7" s="23"/>
      <c r="BO7" s="24"/>
      <c r="BT7" s="47">
        <v>5.0199999999999996</v>
      </c>
      <c r="BU7" s="26">
        <v>2</v>
      </c>
      <c r="BV7" s="26">
        <v>62</v>
      </c>
      <c r="BW7" s="5"/>
      <c r="BX7" s="49">
        <v>0.96799999999999997</v>
      </c>
      <c r="BY7" s="49">
        <v>0.96899999999999986</v>
      </c>
      <c r="BZ7" s="49">
        <v>1.0149999999999999</v>
      </c>
      <c r="CA7" s="49">
        <v>1.016</v>
      </c>
      <c r="CB7" s="49">
        <v>1.2</v>
      </c>
      <c r="CC7" s="49">
        <v>1.2009999999999998</v>
      </c>
      <c r="CE7" s="51">
        <v>0.95600000000000007</v>
      </c>
      <c r="CF7" s="51">
        <v>0.95700000000000007</v>
      </c>
      <c r="CG7" s="51">
        <v>1.004</v>
      </c>
      <c r="CH7" s="51">
        <v>1.0049999999999999</v>
      </c>
      <c r="CI7" s="51">
        <v>1.1970000000000001</v>
      </c>
      <c r="CJ7" s="51">
        <v>1.198</v>
      </c>
      <c r="CM7" s="1" t="e">
        <f>IF('Nutritional Status'!#REF!="","",IF('Nutritional Status'!#REF!&gt;CT7,$CU$3,IF('Nutritional Status'!#REF!&gt;CR7,$CS$3,IF('Nutritional Status'!#REF!&gt;CP7,$CQ$3,$CP$3))))</f>
        <v>#REF!</v>
      </c>
      <c r="CN7" s="2">
        <v>3</v>
      </c>
      <c r="CO7" s="1" t="e">
        <f t="shared" si="19"/>
        <v>#REF!</v>
      </c>
      <c r="CP7" s="1" t="e">
        <f t="shared" si="20"/>
        <v>#REF!</v>
      </c>
      <c r="CQ7" s="1" t="e">
        <f t="shared" si="21"/>
        <v>#REF!</v>
      </c>
      <c r="CR7" s="1" t="e">
        <f t="shared" si="21"/>
        <v>#REF!</v>
      </c>
      <c r="CS7" s="1" t="e">
        <f t="shared" si="21"/>
        <v>#REF!</v>
      </c>
      <c r="CT7" s="1" t="e">
        <f t="shared" si="21"/>
        <v>#REF!</v>
      </c>
      <c r="CU7" s="1" t="e">
        <f t="shared" si="21"/>
        <v>#REF!</v>
      </c>
      <c r="CW7" s="2">
        <v>3</v>
      </c>
      <c r="CX7" s="1" t="e">
        <f t="shared" si="22"/>
        <v>#REF!</v>
      </c>
      <c r="CY7" s="1" t="e">
        <f t="shared" si="23"/>
        <v>#REF!</v>
      </c>
      <c r="CZ7" s="1" t="e">
        <f t="shared" si="24"/>
        <v>#REF!</v>
      </c>
      <c r="DA7" s="1" t="e">
        <f t="shared" si="24"/>
        <v>#REF!</v>
      </c>
      <c r="DB7" s="1" t="e">
        <f t="shared" si="24"/>
        <v>#REF!</v>
      </c>
      <c r="DC7" s="1" t="e">
        <f t="shared" si="24"/>
        <v>#REF!</v>
      </c>
      <c r="DD7" s="1" t="e">
        <f t="shared" si="24"/>
        <v>#REF!</v>
      </c>
    </row>
    <row r="8" ht="15" customHeight="1">
      <c r="A8" s="47">
        <v>5.0300000000000002</v>
      </c>
      <c r="B8" s="26">
        <v>3</v>
      </c>
      <c r="C8" s="26">
        <v>63</v>
      </c>
      <c r="D8" s="5"/>
      <c r="E8" s="48">
        <v>12</v>
      </c>
      <c r="F8" s="48">
        <f t="shared" si="0"/>
        <v>12.1</v>
      </c>
      <c r="G8" s="48">
        <f t="shared" si="1"/>
        <v>12.9</v>
      </c>
      <c r="H8" s="48">
        <f t="shared" si="2"/>
        <v>13</v>
      </c>
      <c r="I8" s="48">
        <v>18.300000000000001</v>
      </c>
      <c r="J8" s="48">
        <f t="shared" si="3"/>
        <v>18.400000000000002</v>
      </c>
      <c r="K8" s="49">
        <v>20.199999999999999</v>
      </c>
      <c r="L8" s="49">
        <f t="shared" si="4"/>
        <v>20.300000000000001</v>
      </c>
      <c r="M8" s="3"/>
      <c r="N8" s="48">
        <v>11.699999999999999</v>
      </c>
      <c r="O8" s="48">
        <f t="shared" si="5"/>
        <v>11.799999999999999</v>
      </c>
      <c r="P8" s="49">
        <v>12.6</v>
      </c>
      <c r="Q8" s="49">
        <f t="shared" si="6"/>
        <v>12.699999999999999</v>
      </c>
      <c r="R8" s="49">
        <v>18.899999999999999</v>
      </c>
      <c r="S8" s="49">
        <f t="shared" si="7"/>
        <v>19</v>
      </c>
      <c r="T8" s="49">
        <v>21.5</v>
      </c>
      <c r="U8" s="49">
        <f t="shared" si="8"/>
        <v>21.600000000000001</v>
      </c>
      <c r="Y8" s="2">
        <v>4</v>
      </c>
      <c r="Z8" s="2" t="e">
        <f t="shared" si="25"/>
        <v>#REF!</v>
      </c>
      <c r="AA8" s="2" t="e">
        <f t="shared" si="9"/>
        <v>#REF!</v>
      </c>
      <c r="AB8" s="2" t="e">
        <f t="shared" si="10"/>
        <v>#REF!</v>
      </c>
      <c r="AC8" s="2" t="e">
        <f t="shared" si="11"/>
        <v>#REF!</v>
      </c>
      <c r="AD8" s="2" t="e">
        <f t="shared" si="12"/>
        <v>#REF!</v>
      </c>
      <c r="AE8" s="2" t="e">
        <f t="shared" si="13"/>
        <v>#REF!</v>
      </c>
      <c r="AF8" s="2" t="e">
        <f t="shared" si="14"/>
        <v>#REF!</v>
      </c>
      <c r="AG8" s="2" t="e">
        <f t="shared" si="15"/>
        <v>#REF!</v>
      </c>
      <c r="AH8" s="2" t="e">
        <f t="shared" si="16"/>
        <v>#REF!</v>
      </c>
      <c r="AJ8" s="2" t="e">
        <f>IF(#REF!="","",VLOOKUP(#REF!,$A$5:$C$173,3,))</f>
        <v>#REF!</v>
      </c>
      <c r="AK8" s="2" t="e">
        <f t="shared" si="17"/>
        <v>#REF!</v>
      </c>
      <c r="AL8" s="2" t="e">
        <f t="shared" si="18"/>
        <v>#REF!</v>
      </c>
      <c r="AM8" s="2" t="e">
        <f t="shared" si="18"/>
        <v>#REF!</v>
      </c>
      <c r="AN8" s="2" t="e">
        <f t="shared" si="18"/>
        <v>#REF!</v>
      </c>
      <c r="AO8" s="2" t="e">
        <f t="shared" si="18"/>
        <v>#REF!</v>
      </c>
      <c r="AP8" s="2" t="e">
        <f t="shared" si="18"/>
        <v>#REF!</v>
      </c>
      <c r="AQ8" s="2" t="e">
        <f t="shared" si="18"/>
        <v>#REF!</v>
      </c>
      <c r="AR8" s="2" t="e">
        <f t="shared" si="18"/>
        <v>#REF!</v>
      </c>
      <c r="BA8" s="1" t="s">
        <v>32</v>
      </c>
      <c r="BD8" s="57"/>
      <c r="BE8" s="57"/>
      <c r="BN8" s="58"/>
      <c r="BO8" s="59"/>
      <c r="BT8" s="47">
        <v>5.0300000000000002</v>
      </c>
      <c r="BU8" s="26">
        <v>3</v>
      </c>
      <c r="BV8" s="26">
        <v>63</v>
      </c>
      <c r="BW8" s="5"/>
      <c r="BX8" s="49">
        <v>0.97299999999999998</v>
      </c>
      <c r="BY8" s="49">
        <v>0.97399999999999987</v>
      </c>
      <c r="BZ8" s="49">
        <v>1.0190000000000001</v>
      </c>
      <c r="CA8" s="49">
        <v>1.02</v>
      </c>
      <c r="CB8" s="49">
        <v>1.206</v>
      </c>
      <c r="CC8" s="49">
        <v>1.2069999999999999</v>
      </c>
      <c r="CE8" s="51">
        <v>0.95999999999999996</v>
      </c>
      <c r="CF8" s="51">
        <v>0.96099999999999997</v>
      </c>
      <c r="CG8" s="51">
        <v>1.0090000000000001</v>
      </c>
      <c r="CH8" s="51">
        <v>1.01</v>
      </c>
      <c r="CI8" s="51">
        <v>1.2030000000000001</v>
      </c>
      <c r="CJ8" s="51">
        <v>1.204</v>
      </c>
      <c r="CM8" s="1" t="e">
        <f>IF('Nutritional Status'!#REF!="","",IF('Nutritional Status'!#REF!&gt;CT8,$CU$3,IF('Nutritional Status'!#REF!&gt;CR8,$CS$3,IF('Nutritional Status'!#REF!&gt;CP8,$CQ$3,$CP$3))))</f>
        <v>#REF!</v>
      </c>
      <c r="CN8" s="2">
        <v>4</v>
      </c>
      <c r="CO8" s="1" t="e">
        <f t="shared" si="19"/>
        <v>#REF!</v>
      </c>
      <c r="CP8" s="1" t="e">
        <f t="shared" si="20"/>
        <v>#REF!</v>
      </c>
      <c r="CQ8" s="1" t="e">
        <f t="shared" si="21"/>
        <v>#REF!</v>
      </c>
      <c r="CR8" s="1" t="e">
        <f t="shared" si="21"/>
        <v>#REF!</v>
      </c>
      <c r="CS8" s="1" t="e">
        <f t="shared" si="21"/>
        <v>#REF!</v>
      </c>
      <c r="CT8" s="1" t="e">
        <f t="shared" si="21"/>
        <v>#REF!</v>
      </c>
      <c r="CU8" s="1" t="e">
        <f t="shared" si="21"/>
        <v>#REF!</v>
      </c>
      <c r="CW8" s="2">
        <v>4</v>
      </c>
      <c r="CX8" s="1" t="e">
        <f t="shared" si="22"/>
        <v>#REF!</v>
      </c>
      <c r="CY8" s="1" t="e">
        <f t="shared" si="23"/>
        <v>#REF!</v>
      </c>
      <c r="CZ8" s="1" t="e">
        <f t="shared" si="24"/>
        <v>#REF!</v>
      </c>
      <c r="DA8" s="1" t="e">
        <f t="shared" si="24"/>
        <v>#REF!</v>
      </c>
      <c r="DB8" s="1" t="e">
        <f t="shared" si="24"/>
        <v>#REF!</v>
      </c>
      <c r="DC8" s="1" t="e">
        <f t="shared" si="24"/>
        <v>#REF!</v>
      </c>
      <c r="DD8" s="1" t="e">
        <f t="shared" si="24"/>
        <v>#REF!</v>
      </c>
    </row>
    <row r="9" ht="15" customHeight="1">
      <c r="A9" s="47">
        <v>5.04</v>
      </c>
      <c r="B9" s="26">
        <v>4</v>
      </c>
      <c r="C9" s="26">
        <v>64</v>
      </c>
      <c r="D9" s="5"/>
      <c r="E9" s="48">
        <v>12</v>
      </c>
      <c r="F9" s="48">
        <f t="shared" si="0"/>
        <v>12.1</v>
      </c>
      <c r="G9" s="48">
        <f t="shared" si="1"/>
        <v>12.9</v>
      </c>
      <c r="H9" s="48">
        <f t="shared" si="2"/>
        <v>13</v>
      </c>
      <c r="I9" s="48">
        <v>18.300000000000001</v>
      </c>
      <c r="J9" s="48">
        <f t="shared" si="3"/>
        <v>18.400000000000002</v>
      </c>
      <c r="K9" s="49">
        <v>20.300000000000001</v>
      </c>
      <c r="L9" s="49">
        <f t="shared" si="4"/>
        <v>20.400000000000002</v>
      </c>
      <c r="M9" s="3"/>
      <c r="N9" s="48">
        <v>11.699999999999999</v>
      </c>
      <c r="O9" s="48">
        <f t="shared" si="5"/>
        <v>11.799999999999999</v>
      </c>
      <c r="P9" s="49">
        <v>12.6</v>
      </c>
      <c r="Q9" s="49">
        <f t="shared" si="6"/>
        <v>12.699999999999999</v>
      </c>
      <c r="R9" s="49">
        <v>18.899999999999999</v>
      </c>
      <c r="S9" s="49">
        <f t="shared" si="7"/>
        <v>19</v>
      </c>
      <c r="T9" s="49">
        <v>21.5</v>
      </c>
      <c r="U9" s="49">
        <f t="shared" si="8"/>
        <v>21.600000000000001</v>
      </c>
      <c r="Y9" s="2">
        <v>5</v>
      </c>
      <c r="Z9" s="2" t="e">
        <f t="shared" si="25"/>
        <v>#REF!</v>
      </c>
      <c r="AA9" s="2" t="e">
        <f t="shared" si="9"/>
        <v>#REF!</v>
      </c>
      <c r="AB9" s="2" t="e">
        <f t="shared" si="10"/>
        <v>#REF!</v>
      </c>
      <c r="AC9" s="2" t="e">
        <f t="shared" si="11"/>
        <v>#REF!</v>
      </c>
      <c r="AD9" s="2" t="e">
        <f t="shared" si="12"/>
        <v>#REF!</v>
      </c>
      <c r="AE9" s="2" t="e">
        <f t="shared" si="13"/>
        <v>#REF!</v>
      </c>
      <c r="AF9" s="2" t="e">
        <f t="shared" si="14"/>
        <v>#REF!</v>
      </c>
      <c r="AG9" s="2" t="e">
        <f t="shared" si="15"/>
        <v>#REF!</v>
      </c>
      <c r="AH9" s="2" t="e">
        <f t="shared" si="16"/>
        <v>#REF!</v>
      </c>
      <c r="AJ9" s="2" t="e">
        <f>IF(#REF!="","",VLOOKUP(#REF!,$A$5:$C$173,3,))</f>
        <v>#REF!</v>
      </c>
      <c r="AK9" s="2" t="e">
        <f t="shared" si="17"/>
        <v>#REF!</v>
      </c>
      <c r="AL9" s="2" t="e">
        <f t="shared" si="18"/>
        <v>#REF!</v>
      </c>
      <c r="AM9" s="2" t="e">
        <f t="shared" si="18"/>
        <v>#REF!</v>
      </c>
      <c r="AN9" s="2" t="e">
        <f t="shared" si="18"/>
        <v>#REF!</v>
      </c>
      <c r="AO9" s="2" t="e">
        <f t="shared" si="18"/>
        <v>#REF!</v>
      </c>
      <c r="AP9" s="2" t="e">
        <f t="shared" si="18"/>
        <v>#REF!</v>
      </c>
      <c r="AQ9" s="2" t="e">
        <f t="shared" si="18"/>
        <v>#REF!</v>
      </c>
      <c r="AR9" s="2" t="e">
        <f t="shared" si="18"/>
        <v>#REF!</v>
      </c>
      <c r="BT9" s="47">
        <v>5.04</v>
      </c>
      <c r="BU9" s="26">
        <v>4</v>
      </c>
      <c r="BV9" s="26">
        <v>64</v>
      </c>
      <c r="BW9" s="5"/>
      <c r="BX9" s="49">
        <v>0.97699999999999998</v>
      </c>
      <c r="BY9" s="49">
        <v>0.97799999999999998</v>
      </c>
      <c r="BZ9" s="49">
        <v>1.024</v>
      </c>
      <c r="CA9" s="49">
        <v>1.0249999999999999</v>
      </c>
      <c r="CB9" s="49">
        <v>1.212</v>
      </c>
      <c r="CC9" s="49">
        <v>1.2130000000000001</v>
      </c>
      <c r="CE9" s="51">
        <v>0.96400000000000008</v>
      </c>
      <c r="CF9" s="51">
        <v>0.96499999999999997</v>
      </c>
      <c r="CG9" s="51">
        <v>1.0130000000000001</v>
      </c>
      <c r="CH9" s="51">
        <v>1.014</v>
      </c>
      <c r="CI9" s="51">
        <v>1.2090000000000001</v>
      </c>
      <c r="CJ9" s="51">
        <v>1.21</v>
      </c>
      <c r="CM9" s="1" t="e">
        <f>IF('Nutritional Status'!#REF!="","",IF('Nutritional Status'!#REF!&gt;CT9,$CU$3,IF('Nutritional Status'!#REF!&gt;CR9,$CS$3,IF('Nutritional Status'!#REF!&gt;CP9,$CQ$3,$CP$3))))</f>
        <v>#REF!</v>
      </c>
      <c r="CN9" s="2">
        <v>5</v>
      </c>
      <c r="CO9" s="1" t="e">
        <f t="shared" si="19"/>
        <v>#REF!</v>
      </c>
      <c r="CP9" s="1" t="e">
        <f t="shared" si="20"/>
        <v>#REF!</v>
      </c>
      <c r="CQ9" s="1" t="e">
        <f t="shared" si="21"/>
        <v>#REF!</v>
      </c>
      <c r="CR9" s="1" t="e">
        <f t="shared" si="21"/>
        <v>#REF!</v>
      </c>
      <c r="CS9" s="1" t="e">
        <f t="shared" si="21"/>
        <v>#REF!</v>
      </c>
      <c r="CT9" s="1" t="e">
        <f t="shared" si="21"/>
        <v>#REF!</v>
      </c>
      <c r="CU9" s="1" t="e">
        <f t="shared" si="21"/>
        <v>#REF!</v>
      </c>
      <c r="CW9" s="2">
        <v>5</v>
      </c>
      <c r="CX9" s="1" t="e">
        <f t="shared" si="22"/>
        <v>#REF!</v>
      </c>
      <c r="CY9" s="1" t="e">
        <f t="shared" si="23"/>
        <v>#REF!</v>
      </c>
      <c r="CZ9" s="1" t="e">
        <f t="shared" si="24"/>
        <v>#REF!</v>
      </c>
      <c r="DA9" s="1" t="e">
        <f t="shared" si="24"/>
        <v>#REF!</v>
      </c>
      <c r="DB9" s="1" t="e">
        <f t="shared" si="24"/>
        <v>#REF!</v>
      </c>
      <c r="DC9" s="1" t="e">
        <f t="shared" si="24"/>
        <v>#REF!</v>
      </c>
      <c r="DD9" s="1" t="e">
        <f t="shared" si="24"/>
        <v>#REF!</v>
      </c>
    </row>
    <row r="10" ht="15" customHeight="1">
      <c r="A10" s="47">
        <v>5.0499999999999998</v>
      </c>
      <c r="B10" s="26">
        <v>5</v>
      </c>
      <c r="C10" s="26">
        <v>65</v>
      </c>
      <c r="D10" s="5"/>
      <c r="E10" s="48">
        <v>12</v>
      </c>
      <c r="F10" s="48">
        <f t="shared" si="0"/>
        <v>12.1</v>
      </c>
      <c r="G10" s="48">
        <f t="shared" si="1"/>
        <v>12.9</v>
      </c>
      <c r="H10" s="48">
        <f t="shared" si="2"/>
        <v>13</v>
      </c>
      <c r="I10" s="48">
        <v>18.300000000000001</v>
      </c>
      <c r="J10" s="48">
        <f t="shared" si="3"/>
        <v>18.400000000000002</v>
      </c>
      <c r="K10" s="49">
        <v>20.300000000000001</v>
      </c>
      <c r="L10" s="49">
        <f t="shared" si="4"/>
        <v>20.400000000000002</v>
      </c>
      <c r="M10" s="3"/>
      <c r="N10" s="48">
        <v>11.6</v>
      </c>
      <c r="O10" s="48">
        <f t="shared" si="5"/>
        <v>11.699999999999999</v>
      </c>
      <c r="P10" s="49">
        <v>12.6</v>
      </c>
      <c r="Q10" s="49">
        <f t="shared" si="6"/>
        <v>12.699999999999999</v>
      </c>
      <c r="R10" s="49">
        <v>19</v>
      </c>
      <c r="S10" s="49">
        <f t="shared" si="7"/>
        <v>19.100000000000001</v>
      </c>
      <c r="T10" s="49">
        <v>21.600000000000001</v>
      </c>
      <c r="U10" s="49">
        <f t="shared" si="8"/>
        <v>21.700000000000003</v>
      </c>
      <c r="Y10" s="2">
        <v>6</v>
      </c>
      <c r="Z10" s="2" t="e">
        <f t="shared" si="25"/>
        <v>#REF!</v>
      </c>
      <c r="AA10" s="2" t="e">
        <f t="shared" si="9"/>
        <v>#REF!</v>
      </c>
      <c r="AB10" s="2" t="e">
        <f t="shared" si="10"/>
        <v>#REF!</v>
      </c>
      <c r="AC10" s="2" t="e">
        <f t="shared" si="11"/>
        <v>#REF!</v>
      </c>
      <c r="AD10" s="2" t="e">
        <f t="shared" si="12"/>
        <v>#REF!</v>
      </c>
      <c r="AE10" s="2" t="e">
        <f t="shared" si="13"/>
        <v>#REF!</v>
      </c>
      <c r="AF10" s="2" t="e">
        <f t="shared" si="14"/>
        <v>#REF!</v>
      </c>
      <c r="AG10" s="2" t="e">
        <f t="shared" si="15"/>
        <v>#REF!</v>
      </c>
      <c r="AH10" s="2" t="e">
        <f t="shared" si="16"/>
        <v>#REF!</v>
      </c>
      <c r="AJ10" s="2" t="e">
        <f>IF(#REF!="","",VLOOKUP(#REF!,$A$5:$C$173,3,))</f>
        <v>#REF!</v>
      </c>
      <c r="AK10" s="2" t="e">
        <f t="shared" si="17"/>
        <v>#REF!</v>
      </c>
      <c r="AL10" s="2" t="e">
        <f t="shared" si="18"/>
        <v>#REF!</v>
      </c>
      <c r="AM10" s="2" t="e">
        <f t="shared" si="18"/>
        <v>#REF!</v>
      </c>
      <c r="AN10" s="2" t="e">
        <f t="shared" si="18"/>
        <v>#REF!</v>
      </c>
      <c r="AO10" s="2" t="e">
        <f t="shared" si="18"/>
        <v>#REF!</v>
      </c>
      <c r="AP10" s="2" t="e">
        <f t="shared" si="18"/>
        <v>#REF!</v>
      </c>
      <c r="AQ10" s="2" t="e">
        <f t="shared" si="18"/>
        <v>#REF!</v>
      </c>
      <c r="AR10" s="2" t="e">
        <f t="shared" si="18"/>
        <v>#REF!</v>
      </c>
      <c r="BA10" s="60" t="s">
        <v>33</v>
      </c>
      <c r="BB10" s="60"/>
      <c r="BC10" s="60"/>
      <c r="BD10" s="60"/>
      <c r="BE10" s="60"/>
      <c r="BF10" s="61" t="s">
        <v>34</v>
      </c>
      <c r="BG10" s="60" t="s">
        <v>35</v>
      </c>
      <c r="BH10" s="61" t="s">
        <v>36</v>
      </c>
      <c r="BI10" s="61" t="s">
        <v>37</v>
      </c>
      <c r="BJ10" s="61" t="s">
        <v>38</v>
      </c>
      <c r="BK10" s="61" t="s">
        <v>39</v>
      </c>
      <c r="BL10" s="60" t="s">
        <v>40</v>
      </c>
      <c r="BN10" s="62" t="s">
        <v>41</v>
      </c>
      <c r="BO10" s="63"/>
      <c r="BT10" s="47">
        <v>5.0499999999999998</v>
      </c>
      <c r="BU10" s="26">
        <v>5</v>
      </c>
      <c r="BV10" s="26">
        <v>65</v>
      </c>
      <c r="BW10" s="5"/>
      <c r="BX10" s="49">
        <v>0.98099999999999998</v>
      </c>
      <c r="BY10" s="49">
        <v>0.98199999999999987</v>
      </c>
      <c r="BZ10" s="49">
        <v>1.0290000000000001</v>
      </c>
      <c r="CA10" s="49">
        <v>1.03</v>
      </c>
      <c r="CB10" s="49">
        <v>1.218</v>
      </c>
      <c r="CC10" s="49">
        <v>1.2189999999999999</v>
      </c>
      <c r="CE10" s="51">
        <v>0.96900000000000008</v>
      </c>
      <c r="CF10" s="51">
        <v>0.96999999999999997</v>
      </c>
      <c r="CG10" s="51">
        <v>1.018</v>
      </c>
      <c r="CH10" s="51">
        <v>1.0190000000000001</v>
      </c>
      <c r="CI10" s="51">
        <v>1.2150000000000001</v>
      </c>
      <c r="CJ10" s="51">
        <v>1.216</v>
      </c>
      <c r="CM10" s="1" t="e">
        <f>IF('Nutritional Status'!#REF!="","",IF('Nutritional Status'!#REF!&gt;CT10,$CU$3,IF('Nutritional Status'!#REF!&gt;CR10,$CS$3,IF('Nutritional Status'!#REF!&gt;CP10,$CQ$3,$CP$3))))</f>
        <v>#REF!</v>
      </c>
      <c r="CN10" s="2">
        <v>6</v>
      </c>
      <c r="CO10" s="1" t="e">
        <f t="shared" si="19"/>
        <v>#REF!</v>
      </c>
      <c r="CP10" s="1" t="e">
        <f t="shared" si="20"/>
        <v>#REF!</v>
      </c>
      <c r="CQ10" s="1" t="e">
        <f t="shared" si="21"/>
        <v>#REF!</v>
      </c>
      <c r="CR10" s="1" t="e">
        <f t="shared" si="21"/>
        <v>#REF!</v>
      </c>
      <c r="CS10" s="1" t="e">
        <f t="shared" si="21"/>
        <v>#REF!</v>
      </c>
      <c r="CT10" s="1" t="e">
        <f t="shared" si="21"/>
        <v>#REF!</v>
      </c>
      <c r="CU10" s="1" t="e">
        <f t="shared" si="21"/>
        <v>#REF!</v>
      </c>
      <c r="CW10" s="2">
        <v>6</v>
      </c>
      <c r="CX10" s="1" t="e">
        <f t="shared" si="22"/>
        <v>#REF!</v>
      </c>
      <c r="CY10" s="1" t="e">
        <f t="shared" si="23"/>
        <v>#REF!</v>
      </c>
      <c r="CZ10" s="1" t="e">
        <f t="shared" si="24"/>
        <v>#REF!</v>
      </c>
      <c r="DA10" s="1" t="e">
        <f t="shared" si="24"/>
        <v>#REF!</v>
      </c>
      <c r="DB10" s="1" t="e">
        <f t="shared" si="24"/>
        <v>#REF!</v>
      </c>
      <c r="DC10" s="1" t="e">
        <f t="shared" si="24"/>
        <v>#REF!</v>
      </c>
      <c r="DD10" s="1" t="e">
        <f t="shared" si="24"/>
        <v>#REF!</v>
      </c>
    </row>
    <row r="11" ht="15" customHeight="1">
      <c r="A11" s="47">
        <v>5.0599999999999996</v>
      </c>
      <c r="B11" s="26">
        <v>6</v>
      </c>
      <c r="C11" s="26">
        <v>66</v>
      </c>
      <c r="D11" s="5"/>
      <c r="E11" s="48">
        <v>12</v>
      </c>
      <c r="F11" s="48">
        <f t="shared" si="0"/>
        <v>12.1</v>
      </c>
      <c r="G11" s="48">
        <f t="shared" si="1"/>
        <v>12.9</v>
      </c>
      <c r="H11" s="48">
        <f t="shared" si="2"/>
        <v>13</v>
      </c>
      <c r="I11" s="48">
        <v>18.399999999999999</v>
      </c>
      <c r="J11" s="48">
        <f t="shared" si="3"/>
        <v>18.5</v>
      </c>
      <c r="K11" s="49">
        <v>20.399999999999999</v>
      </c>
      <c r="L11" s="49">
        <f t="shared" si="4"/>
        <v>20.5</v>
      </c>
      <c r="M11" s="3"/>
      <c r="N11" s="48">
        <v>11.6</v>
      </c>
      <c r="O11" s="48">
        <f t="shared" si="5"/>
        <v>11.699999999999999</v>
      </c>
      <c r="P11" s="49">
        <v>12.6</v>
      </c>
      <c r="Q11" s="49">
        <f t="shared" si="6"/>
        <v>12.699999999999999</v>
      </c>
      <c r="R11" s="49">
        <v>19</v>
      </c>
      <c r="S11" s="49">
        <f t="shared" si="7"/>
        <v>19.100000000000001</v>
      </c>
      <c r="T11" s="49">
        <v>21.699999999999999</v>
      </c>
      <c r="U11" s="49">
        <f t="shared" si="8"/>
        <v>21.800000000000001</v>
      </c>
      <c r="Y11" s="2">
        <v>7</v>
      </c>
      <c r="Z11" s="2" t="e">
        <f t="shared" si="25"/>
        <v>#REF!</v>
      </c>
      <c r="AA11" s="2" t="e">
        <f t="shared" si="9"/>
        <v>#REF!</v>
      </c>
      <c r="AB11" s="2" t="e">
        <f t="shared" si="10"/>
        <v>#REF!</v>
      </c>
      <c r="AC11" s="2" t="e">
        <f t="shared" si="11"/>
        <v>#REF!</v>
      </c>
      <c r="AD11" s="2" t="e">
        <f t="shared" si="12"/>
        <v>#REF!</v>
      </c>
      <c r="AE11" s="2" t="e">
        <f t="shared" si="13"/>
        <v>#REF!</v>
      </c>
      <c r="AF11" s="2" t="e">
        <f t="shared" si="14"/>
        <v>#REF!</v>
      </c>
      <c r="AG11" s="2" t="e">
        <f t="shared" si="15"/>
        <v>#REF!</v>
      </c>
      <c r="AH11" s="2" t="e">
        <f t="shared" si="16"/>
        <v>#REF!</v>
      </c>
      <c r="AJ11" s="2" t="e">
        <f>IF(#REF!="","",VLOOKUP(#REF!,$A$5:$C$173,3,))</f>
        <v>#REF!</v>
      </c>
      <c r="AK11" s="2" t="e">
        <f t="shared" si="17"/>
        <v>#REF!</v>
      </c>
      <c r="AL11" s="2" t="e">
        <f t="shared" si="18"/>
        <v>#REF!</v>
      </c>
      <c r="AM11" s="2" t="e">
        <f t="shared" si="18"/>
        <v>#REF!</v>
      </c>
      <c r="AN11" s="2" t="e">
        <f t="shared" si="18"/>
        <v>#REF!</v>
      </c>
      <c r="AO11" s="2" t="e">
        <f t="shared" si="18"/>
        <v>#REF!</v>
      </c>
      <c r="AP11" s="2" t="e">
        <f t="shared" si="18"/>
        <v>#REF!</v>
      </c>
      <c r="AQ11" s="2" t="e">
        <f t="shared" si="18"/>
        <v>#REF!</v>
      </c>
      <c r="AR11" s="2" t="e">
        <f t="shared" si="18"/>
        <v>#REF!</v>
      </c>
      <c r="BA11" s="64" t="s">
        <v>42</v>
      </c>
      <c r="BB11" s="64"/>
      <c r="BC11" s="64"/>
      <c r="BD11" s="64"/>
      <c r="BE11" s="64"/>
      <c r="BF11" s="65"/>
      <c r="BG11" s="65"/>
      <c r="BH11" s="65"/>
      <c r="BI11" s="65"/>
      <c r="BJ11" s="65"/>
      <c r="BK11" s="65"/>
      <c r="BL11" s="65"/>
      <c r="BT11" s="47">
        <v>5.0599999999999996</v>
      </c>
      <c r="BU11" s="26">
        <v>6</v>
      </c>
      <c r="BV11" s="26">
        <v>66</v>
      </c>
      <c r="BW11" s="5"/>
      <c r="BX11" s="49">
        <v>0.98599999999999999</v>
      </c>
      <c r="BY11" s="49">
        <v>0.98699999999999988</v>
      </c>
      <c r="BZ11" s="49">
        <v>1.0330000000000001</v>
      </c>
      <c r="CA11" s="49">
        <v>1.034</v>
      </c>
      <c r="CB11" s="49">
        <v>1.224</v>
      </c>
      <c r="CC11" s="49">
        <v>1.2250000000000001</v>
      </c>
      <c r="CE11" s="51">
        <v>0.97300000000000009</v>
      </c>
      <c r="CF11" s="51">
        <v>0.97400000000000009</v>
      </c>
      <c r="CG11" s="51">
        <v>1.022</v>
      </c>
      <c r="CH11" s="51">
        <v>1.0229999999999999</v>
      </c>
      <c r="CI11" s="51">
        <v>1.22</v>
      </c>
      <c r="CJ11" s="51">
        <v>1.2209999999999999</v>
      </c>
      <c r="CM11" s="1" t="e">
        <f>IF('Nutritional Status'!#REF!="","",IF('Nutritional Status'!#REF!&gt;CT11,$CU$3,IF('Nutritional Status'!#REF!&gt;CR11,$CS$3,IF('Nutritional Status'!#REF!&gt;CP11,$CQ$3,$CP$3))))</f>
        <v>#REF!</v>
      </c>
      <c r="CN11" s="2">
        <v>7</v>
      </c>
      <c r="CO11" s="1" t="e">
        <f t="shared" si="19"/>
        <v>#REF!</v>
      </c>
      <c r="CP11" s="1" t="e">
        <f t="shared" si="20"/>
        <v>#REF!</v>
      </c>
      <c r="CQ11" s="1" t="e">
        <f t="shared" si="21"/>
        <v>#REF!</v>
      </c>
      <c r="CR11" s="1" t="e">
        <f t="shared" si="21"/>
        <v>#REF!</v>
      </c>
      <c r="CS11" s="1" t="e">
        <f t="shared" si="21"/>
        <v>#REF!</v>
      </c>
      <c r="CT11" s="1" t="e">
        <f t="shared" si="21"/>
        <v>#REF!</v>
      </c>
      <c r="CU11" s="1" t="e">
        <f t="shared" si="21"/>
        <v>#REF!</v>
      </c>
      <c r="CW11" s="2">
        <v>7</v>
      </c>
      <c r="CX11" s="1" t="e">
        <f t="shared" si="22"/>
        <v>#REF!</v>
      </c>
      <c r="CY11" s="1" t="e">
        <f t="shared" si="23"/>
        <v>#REF!</v>
      </c>
      <c r="CZ11" s="1" t="e">
        <f t="shared" si="24"/>
        <v>#REF!</v>
      </c>
      <c r="DA11" s="1" t="e">
        <f t="shared" si="24"/>
        <v>#REF!</v>
      </c>
      <c r="DB11" s="1" t="e">
        <f t="shared" si="24"/>
        <v>#REF!</v>
      </c>
      <c r="DC11" s="1" t="e">
        <f t="shared" si="24"/>
        <v>#REF!</v>
      </c>
      <c r="DD11" s="1" t="e">
        <f t="shared" si="24"/>
        <v>#REF!</v>
      </c>
    </row>
    <row r="12" ht="15" customHeight="1">
      <c r="A12" s="47">
        <v>5.0700000000000003</v>
      </c>
      <c r="B12" s="26">
        <v>7</v>
      </c>
      <c r="C12" s="26">
        <v>67</v>
      </c>
      <c r="D12" s="5"/>
      <c r="E12" s="48">
        <v>12</v>
      </c>
      <c r="F12" s="48">
        <f t="shared" si="0"/>
        <v>12.1</v>
      </c>
      <c r="G12" s="48">
        <f t="shared" si="1"/>
        <v>12.9</v>
      </c>
      <c r="H12" s="48">
        <f t="shared" si="2"/>
        <v>13</v>
      </c>
      <c r="I12" s="48">
        <v>18.399999999999999</v>
      </c>
      <c r="J12" s="48">
        <f t="shared" si="3"/>
        <v>18.5</v>
      </c>
      <c r="K12" s="49">
        <v>20.399999999999999</v>
      </c>
      <c r="L12" s="49">
        <f t="shared" si="4"/>
        <v>20.5</v>
      </c>
      <c r="M12" s="3"/>
      <c r="N12" s="48">
        <v>11.6</v>
      </c>
      <c r="O12" s="48">
        <f t="shared" si="5"/>
        <v>11.699999999999999</v>
      </c>
      <c r="P12" s="49">
        <v>12.6</v>
      </c>
      <c r="Q12" s="49">
        <f t="shared" si="6"/>
        <v>12.699999999999999</v>
      </c>
      <c r="R12" s="49">
        <v>19</v>
      </c>
      <c r="S12" s="49">
        <f t="shared" si="7"/>
        <v>19.100000000000001</v>
      </c>
      <c r="T12" s="49">
        <v>21.699999999999999</v>
      </c>
      <c r="U12" s="49">
        <f t="shared" si="8"/>
        <v>21.800000000000001</v>
      </c>
      <c r="Y12" s="2">
        <v>8</v>
      </c>
      <c r="Z12" s="2" t="e">
        <f t="shared" si="25"/>
        <v>#REF!</v>
      </c>
      <c r="AA12" s="2" t="e">
        <f t="shared" si="9"/>
        <v>#REF!</v>
      </c>
      <c r="AB12" s="2" t="e">
        <f t="shared" si="10"/>
        <v>#REF!</v>
      </c>
      <c r="AC12" s="2" t="e">
        <f t="shared" si="11"/>
        <v>#REF!</v>
      </c>
      <c r="AD12" s="2" t="e">
        <f t="shared" si="12"/>
        <v>#REF!</v>
      </c>
      <c r="AE12" s="2" t="e">
        <f t="shared" si="13"/>
        <v>#REF!</v>
      </c>
      <c r="AF12" s="2" t="e">
        <f t="shared" si="14"/>
        <v>#REF!</v>
      </c>
      <c r="AG12" s="2" t="e">
        <f t="shared" si="15"/>
        <v>#REF!</v>
      </c>
      <c r="AH12" s="2" t="e">
        <f t="shared" si="16"/>
        <v>#REF!</v>
      </c>
      <c r="AJ12" s="2" t="e">
        <f>IF(#REF!="","",VLOOKUP(#REF!,$A$5:$C$173,3,))</f>
        <v>#REF!</v>
      </c>
      <c r="AK12" s="2" t="e">
        <f t="shared" si="17"/>
        <v>#REF!</v>
      </c>
      <c r="AL12" s="2" t="e">
        <f t="shared" si="18"/>
        <v>#REF!</v>
      </c>
      <c r="AM12" s="2" t="e">
        <f t="shared" si="18"/>
        <v>#REF!</v>
      </c>
      <c r="AN12" s="2" t="e">
        <f t="shared" si="18"/>
        <v>#REF!</v>
      </c>
      <c r="AO12" s="2" t="e">
        <f t="shared" si="18"/>
        <v>#REF!</v>
      </c>
      <c r="AP12" s="2" t="e">
        <f t="shared" si="18"/>
        <v>#REF!</v>
      </c>
      <c r="AQ12" s="2" t="e">
        <f t="shared" si="18"/>
        <v>#REF!</v>
      </c>
      <c r="AR12" s="2" t="e">
        <f t="shared" si="18"/>
        <v>#REF!</v>
      </c>
      <c r="AY12" s="2">
        <f t="shared" ref="AY12:AY29" si="26">VLOOKUP(BG12,$A$5:$C$173,3,)</f>
        <v>192</v>
      </c>
      <c r="AZ12" s="2">
        <f t="shared" ref="AZ12:AZ29" si="27">IF(BF12="","",(DATEDIF(BF12,$BL$7,"ym"))+((IF(MONTH(BF12)&lt;MONTH($BL$7),YEAR($BL$7)-YEAR(BF12),YEAR($BL$7)-YEAR(BF12)-1))*12))</f>
        <v>180</v>
      </c>
      <c r="BA12" s="66" t="str">
        <f t="shared" ref="BA12:BA75" si="28">IF(BB12="","",ROWS($BB$12:BB12))</f>
        <v/>
      </c>
      <c r="BB12" s="67"/>
      <c r="BC12" s="68"/>
      <c r="BD12" s="68"/>
      <c r="BE12" s="69"/>
      <c r="BF12" s="70">
        <v>37057</v>
      </c>
      <c r="BG12" s="71">
        <f t="shared" ref="BG12:BG30" si="29">IF(BF12="","",IF(ISERROR(((IF(MONTH(BF12)&lt;MONTH($BL$7),YEAR($BL$7)-YEAR(BF12),YEAR($BL$7)-YEAR(BF12)-1))*12+(DATEDIF(BF12,$BL$7,"ym")))/12),"",TRUNC(((IF(MONTH(BF12)&lt;MONTH($BL$7),YEAR($BL$7)-YEAR(BF12),YEAR($BL$7)-YEAR(BF12)-1))*12+(DATEDIF(BF12,$BL$7,"ym")))/12,0)&amp;"."&amp;IF(MOD(((IF(MONTH(BF12)&lt;MONTH($BL$7),YEAR($BL$7)-YEAR(BF12),YEAR($BL$7)-YEAR(BF12)-1))*12+(DATEDIF(BF12,$BL$7,"ym"))),12)&lt;10,"0","")&amp;MOD(((IF(MONTH(BF12)&lt;MONTH($BL$7),YEAR($BL$7)-YEAR(BF12),YEAR($BL$7)-YEAR(BF12)-1))*12+(DATEDIF(BF12,$BL$7,"ym"))),12))+IF(AND(DATEDIF(BF12,$BL$7,"YM")=0,IF(MONTH(BF12)=MONTH($BL$7),"T","F")="T"),"1","0"))</f>
        <v>16</v>
      </c>
      <c r="BH12" s="72">
        <v>30</v>
      </c>
      <c r="BI12" s="72">
        <v>1.3</v>
      </c>
      <c r="BJ12" s="72">
        <f t="shared" ref="BJ12:BJ75" si="30">IF(BI12="","",ROUND(BI12*BI12,2))</f>
        <v>1.6899999999999999</v>
      </c>
      <c r="BK12" s="72">
        <f t="shared" ref="BK12:BK75" si="31">IF(OR(BH12="",BJ12=""),"",ROUND(BH12/BJ12,2))</f>
        <v>17.75</v>
      </c>
      <c r="BL12" s="72" t="e">
        <f t="shared" ref="BL12:BL75" si="32">IF(BK12="","",IF(BK12&gt;AG5,$AH$3,IF(BK12&gt;AE5,$AF$3,IF(BK12&gt;AC5,$AD$3,IF(BK12&gt;AA5,$AB$3,$AA$3)))))</f>
        <v>#REF!</v>
      </c>
      <c r="BN12" s="1" t="str">
        <f t="shared" ref="BN12:BN75" si="33">IF(BF12="","",IF(ISERROR(((IF(MONTH(BF12)&lt;MONTH($BL$7),YEAR($BL$7)-YEAR(BF12),YEAR($BL$7)-YEAR(BF12)-1))*12+(DATEDIF(BF12,$BL$7,"ym")))/12),"",TRUNC(((IF(MONTH(BF12)&lt;MONTH($BL$7),YEAR($BL$7)-YEAR(BF12),YEAR($BL$7)-YEAR(BF12)-1))*12+(DATEDIF(BF12,$BL$7,"ym")))/12,0)&amp;"."&amp;IF(MOD(((IF(MONTH(BF12)&lt;MONTH($BL$7),YEAR($BL$7)-YEAR(BF12),YEAR($BL$7)-YEAR(BF12)-1))*12+(DATEDIF(BF12,$BL$7,"ym"))),12)&lt;10,"0","")&amp;MOD(((IF(MONTH(BF12)&lt;MONTH($BL$7),YEAR($BL$7)-YEAR(BF12),YEAR($BL$7)-YEAR(BF12)-1))*12+(DATEDIF(BF12,$BL$7,"ym"))),12)))</f>
        <v>15.00</v>
      </c>
      <c r="BO12" s="1">
        <f t="shared" ref="BO12:BO75" si="34">DATEDIF(BF12,$BL$7,"YM")</f>
        <v>0</v>
      </c>
      <c r="BP12" s="1" t="str">
        <f t="shared" ref="BP12:BP75" si="35">IF(MONTH(BF12)=MONTH($BL$7),"T","F")</f>
        <v>T</v>
      </c>
      <c r="BQ12" s="1" t="str">
        <f t="shared" ref="BQ12:BQ75" si="36">IF(AND(BO12=0,BP12="T"),"1","0")</f>
        <v>1</v>
      </c>
      <c r="BR12" s="1" t="str">
        <f>IF(AND(DATEDIF(BF12,$BL$7,"YM")=0,IF(MONTH(BF12)=MONTH($BL$7),"T","F")="T"),"1","0")</f>
        <v>1</v>
      </c>
      <c r="BT12" s="47">
        <v>5.0700000000000003</v>
      </c>
      <c r="BU12" s="26">
        <v>7</v>
      </c>
      <c r="BV12" s="26">
        <v>67</v>
      </c>
      <c r="BW12" s="5"/>
      <c r="BX12" s="49">
        <v>0.98999999999999999</v>
      </c>
      <c r="BY12" s="49">
        <v>0.99099999999999999</v>
      </c>
      <c r="BZ12" s="49">
        <v>1.038</v>
      </c>
      <c r="CA12" s="49">
        <v>1.0390000000000001</v>
      </c>
      <c r="CB12" s="49">
        <v>1.23</v>
      </c>
      <c r="CC12" s="49">
        <v>1.2309999999999999</v>
      </c>
      <c r="CE12" s="51">
        <v>0.97699999999999998</v>
      </c>
      <c r="CF12" s="51">
        <v>0.97799999999999998</v>
      </c>
      <c r="CG12" s="51">
        <v>1.026</v>
      </c>
      <c r="CH12" s="51">
        <v>1.0270000000000001</v>
      </c>
      <c r="CI12" s="51">
        <v>1.226</v>
      </c>
      <c r="CJ12" s="51">
        <v>1.2269999999999999</v>
      </c>
      <c r="CM12" s="1" t="e">
        <f>IF('Nutritional Status'!#REF!="","",IF('Nutritional Status'!#REF!&gt;CT12,$CU$3,IF('Nutritional Status'!#REF!&gt;CR12,$CS$3,IF('Nutritional Status'!#REF!&gt;CP12,$CQ$3,$CP$3))))</f>
        <v>#REF!</v>
      </c>
      <c r="CN12" s="2">
        <v>8</v>
      </c>
      <c r="CO12" s="1" t="e">
        <f t="shared" si="19"/>
        <v>#REF!</v>
      </c>
      <c r="CP12" s="1" t="e">
        <f t="shared" si="20"/>
        <v>#REF!</v>
      </c>
      <c r="CQ12" s="1" t="e">
        <f t="shared" si="21"/>
        <v>#REF!</v>
      </c>
      <c r="CR12" s="1" t="e">
        <f t="shared" si="21"/>
        <v>#REF!</v>
      </c>
      <c r="CS12" s="1" t="e">
        <f t="shared" si="21"/>
        <v>#REF!</v>
      </c>
      <c r="CT12" s="1" t="e">
        <f t="shared" si="21"/>
        <v>#REF!</v>
      </c>
      <c r="CU12" s="1" t="e">
        <f t="shared" si="21"/>
        <v>#REF!</v>
      </c>
      <c r="CW12" s="2">
        <v>8</v>
      </c>
      <c r="CX12" s="1" t="e">
        <f t="shared" si="22"/>
        <v>#REF!</v>
      </c>
      <c r="CY12" s="1" t="e">
        <f t="shared" si="23"/>
        <v>#REF!</v>
      </c>
      <c r="CZ12" s="1" t="e">
        <f t="shared" si="24"/>
        <v>#REF!</v>
      </c>
      <c r="DA12" s="1" t="e">
        <f t="shared" si="24"/>
        <v>#REF!</v>
      </c>
      <c r="DB12" s="1" t="e">
        <f t="shared" si="24"/>
        <v>#REF!</v>
      </c>
      <c r="DC12" s="1" t="e">
        <f t="shared" si="24"/>
        <v>#REF!</v>
      </c>
      <c r="DD12" s="1" t="e">
        <f t="shared" si="24"/>
        <v>#REF!</v>
      </c>
    </row>
    <row r="13" ht="15" customHeight="1">
      <c r="A13" s="47">
        <v>5.0800000000000001</v>
      </c>
      <c r="B13" s="26">
        <v>8</v>
      </c>
      <c r="C13" s="26">
        <v>68</v>
      </c>
      <c r="D13" s="5"/>
      <c r="E13" s="48">
        <v>12</v>
      </c>
      <c r="F13" s="48">
        <f t="shared" si="0"/>
        <v>12.1</v>
      </c>
      <c r="G13" s="48">
        <f t="shared" si="1"/>
        <v>12.9</v>
      </c>
      <c r="H13" s="48">
        <f t="shared" si="2"/>
        <v>13</v>
      </c>
      <c r="I13" s="48">
        <v>18.399999999999999</v>
      </c>
      <c r="J13" s="48">
        <f t="shared" si="3"/>
        <v>18.5</v>
      </c>
      <c r="K13" s="49">
        <v>20.5</v>
      </c>
      <c r="L13" s="49">
        <f t="shared" si="4"/>
        <v>20.600000000000001</v>
      </c>
      <c r="M13" s="3"/>
      <c r="N13" s="48">
        <v>11.6</v>
      </c>
      <c r="O13" s="48">
        <f t="shared" si="5"/>
        <v>11.699999999999999</v>
      </c>
      <c r="P13" s="49">
        <v>12.6</v>
      </c>
      <c r="Q13" s="49">
        <f t="shared" si="6"/>
        <v>12.699999999999999</v>
      </c>
      <c r="R13" s="49">
        <v>19.100000000000001</v>
      </c>
      <c r="S13" s="49">
        <f t="shared" si="7"/>
        <v>19.200000000000003</v>
      </c>
      <c r="T13" s="49">
        <v>21.800000000000001</v>
      </c>
      <c r="U13" s="49">
        <f t="shared" si="8"/>
        <v>21.900000000000002</v>
      </c>
      <c r="Y13" s="2">
        <v>9</v>
      </c>
      <c r="Z13" s="2" t="e">
        <f t="shared" si="25"/>
        <v>#REF!</v>
      </c>
      <c r="AA13" s="2" t="e">
        <f t="shared" si="9"/>
        <v>#REF!</v>
      </c>
      <c r="AB13" s="2" t="e">
        <f t="shared" si="10"/>
        <v>#REF!</v>
      </c>
      <c r="AC13" s="2" t="e">
        <f t="shared" si="11"/>
        <v>#REF!</v>
      </c>
      <c r="AD13" s="2" t="e">
        <f t="shared" si="12"/>
        <v>#REF!</v>
      </c>
      <c r="AE13" s="2" t="e">
        <f t="shared" si="13"/>
        <v>#REF!</v>
      </c>
      <c r="AF13" s="2" t="e">
        <f t="shared" si="14"/>
        <v>#REF!</v>
      </c>
      <c r="AG13" s="2" t="e">
        <f t="shared" si="15"/>
        <v>#REF!</v>
      </c>
      <c r="AH13" s="2" t="e">
        <f t="shared" si="16"/>
        <v>#REF!</v>
      </c>
      <c r="AJ13" s="2" t="e">
        <f>IF(#REF!="","",VLOOKUP(#REF!,$A$5:$C$173,3,))</f>
        <v>#REF!</v>
      </c>
      <c r="AK13" s="2" t="e">
        <f t="shared" si="17"/>
        <v>#REF!</v>
      </c>
      <c r="AL13" s="2" t="e">
        <f t="shared" si="18"/>
        <v>#REF!</v>
      </c>
      <c r="AM13" s="2" t="e">
        <f t="shared" si="18"/>
        <v>#REF!</v>
      </c>
      <c r="AN13" s="2" t="e">
        <f t="shared" si="18"/>
        <v>#REF!</v>
      </c>
      <c r="AO13" s="2" t="e">
        <f t="shared" si="18"/>
        <v>#REF!</v>
      </c>
      <c r="AP13" s="2" t="e">
        <f t="shared" si="18"/>
        <v>#REF!</v>
      </c>
      <c r="AQ13" s="2" t="e">
        <f t="shared" si="18"/>
        <v>#REF!</v>
      </c>
      <c r="AR13" s="2" t="e">
        <f t="shared" si="18"/>
        <v>#REF!</v>
      </c>
      <c r="AY13" s="2">
        <f t="shared" si="26"/>
        <v>179</v>
      </c>
      <c r="AZ13" s="2">
        <f t="shared" si="27"/>
        <v>179</v>
      </c>
      <c r="BA13" s="66" t="str">
        <f t="shared" si="28"/>
        <v/>
      </c>
      <c r="BB13" s="67"/>
      <c r="BC13" s="68"/>
      <c r="BD13" s="68"/>
      <c r="BE13" s="69"/>
      <c r="BF13" s="70">
        <v>37443</v>
      </c>
      <c r="BG13" s="71">
        <f t="shared" si="29"/>
        <v>14.109999999999999</v>
      </c>
      <c r="BH13" s="72">
        <v>28</v>
      </c>
      <c r="BI13" s="72">
        <v>1.3999999999999999</v>
      </c>
      <c r="BJ13" s="72">
        <f t="shared" si="30"/>
        <v>1.96</v>
      </c>
      <c r="BK13" s="72">
        <f t="shared" si="31"/>
        <v>14.289999999999999</v>
      </c>
      <c r="BL13" s="72" t="str">
        <f t="shared" si="32"/>
        <v xml:space="preserve">Severely Wasted</v>
      </c>
      <c r="BN13" s="1" t="str">
        <f t="shared" si="33"/>
        <v>14.11</v>
      </c>
      <c r="BO13" s="1">
        <f t="shared" si="34"/>
        <v>11</v>
      </c>
      <c r="BP13" s="1" t="str">
        <f t="shared" si="35"/>
        <v>F</v>
      </c>
      <c r="BQ13" s="1" t="str">
        <f t="shared" si="36"/>
        <v>0</v>
      </c>
      <c r="BT13" s="47">
        <v>5.0800000000000001</v>
      </c>
      <c r="BU13" s="26">
        <v>8</v>
      </c>
      <c r="BV13" s="26">
        <v>68</v>
      </c>
      <c r="BW13" s="5"/>
      <c r="BX13" s="49">
        <v>0.99400000000000011</v>
      </c>
      <c r="BY13" s="49">
        <v>0.995</v>
      </c>
      <c r="BZ13" s="49">
        <v>1.042</v>
      </c>
      <c r="CA13" s="49">
        <v>1.0429999999999999</v>
      </c>
      <c r="CB13" s="49">
        <v>1.236</v>
      </c>
      <c r="CC13" s="49">
        <v>1.2369999999999999</v>
      </c>
      <c r="CE13" s="51">
        <v>0.98100000000000009</v>
      </c>
      <c r="CF13" s="51">
        <v>0.98199999999999998</v>
      </c>
      <c r="CG13" s="51">
        <v>1.0310000000000001</v>
      </c>
      <c r="CH13" s="51">
        <v>1.032</v>
      </c>
      <c r="CI13" s="51">
        <v>1.232</v>
      </c>
      <c r="CJ13" s="51">
        <v>1.2329999999999999</v>
      </c>
      <c r="CM13" s="1" t="e">
        <f>IF('Nutritional Status'!#REF!="","",IF('Nutritional Status'!#REF!&gt;CT13,$CU$3,IF('Nutritional Status'!#REF!&gt;CR13,$CS$3,IF('Nutritional Status'!#REF!&gt;CP13,$CQ$3,$CP$3))))</f>
        <v>#REF!</v>
      </c>
      <c r="CN13" s="2">
        <v>9</v>
      </c>
      <c r="CO13" s="1" t="e">
        <f t="shared" si="19"/>
        <v>#REF!</v>
      </c>
      <c r="CP13" s="1" t="e">
        <f t="shared" si="20"/>
        <v>#REF!</v>
      </c>
      <c r="CQ13" s="1" t="e">
        <f t="shared" si="21"/>
        <v>#REF!</v>
      </c>
      <c r="CR13" s="1" t="e">
        <f t="shared" si="21"/>
        <v>#REF!</v>
      </c>
      <c r="CS13" s="1" t="e">
        <f t="shared" si="21"/>
        <v>#REF!</v>
      </c>
      <c r="CT13" s="1" t="e">
        <f t="shared" si="21"/>
        <v>#REF!</v>
      </c>
      <c r="CU13" s="1" t="e">
        <f t="shared" si="21"/>
        <v>#REF!</v>
      </c>
      <c r="CW13" s="2">
        <v>9</v>
      </c>
      <c r="CX13" s="1" t="e">
        <f t="shared" si="22"/>
        <v>#REF!</v>
      </c>
      <c r="CY13" s="1" t="e">
        <f t="shared" si="23"/>
        <v>#REF!</v>
      </c>
      <c r="CZ13" s="1" t="e">
        <f t="shared" si="24"/>
        <v>#REF!</v>
      </c>
      <c r="DA13" s="1" t="e">
        <f t="shared" si="24"/>
        <v>#REF!</v>
      </c>
      <c r="DB13" s="1" t="e">
        <f t="shared" si="24"/>
        <v>#REF!</v>
      </c>
      <c r="DC13" s="1" t="e">
        <f t="shared" si="24"/>
        <v>#REF!</v>
      </c>
      <c r="DD13" s="1" t="e">
        <f t="shared" si="24"/>
        <v>#REF!</v>
      </c>
    </row>
    <row r="14" ht="15" customHeight="1">
      <c r="A14" s="47">
        <v>5.0899999999999999</v>
      </c>
      <c r="B14" s="26">
        <v>9</v>
      </c>
      <c r="C14" s="26">
        <v>69</v>
      </c>
      <c r="D14" s="5"/>
      <c r="E14" s="48">
        <v>12</v>
      </c>
      <c r="F14" s="48">
        <f t="shared" si="0"/>
        <v>12.1</v>
      </c>
      <c r="G14" s="48">
        <f t="shared" si="1"/>
        <v>12.9</v>
      </c>
      <c r="H14" s="48">
        <f t="shared" si="2"/>
        <v>13</v>
      </c>
      <c r="I14" s="48">
        <v>18.399999999999999</v>
      </c>
      <c r="J14" s="48">
        <f t="shared" si="3"/>
        <v>18.5</v>
      </c>
      <c r="K14" s="49">
        <v>20.5</v>
      </c>
      <c r="L14" s="49">
        <f t="shared" si="4"/>
        <v>20.600000000000001</v>
      </c>
      <c r="M14" s="3"/>
      <c r="N14" s="48">
        <v>11.6</v>
      </c>
      <c r="O14" s="48">
        <f t="shared" si="5"/>
        <v>11.699999999999999</v>
      </c>
      <c r="P14" s="49">
        <v>12.6</v>
      </c>
      <c r="Q14" s="49">
        <f t="shared" si="6"/>
        <v>12.699999999999999</v>
      </c>
      <c r="R14" s="49">
        <v>19.100000000000001</v>
      </c>
      <c r="S14" s="49">
        <f t="shared" si="7"/>
        <v>19.200000000000003</v>
      </c>
      <c r="T14" s="49">
        <v>21.899999999999999</v>
      </c>
      <c r="U14" s="49">
        <f t="shared" si="8"/>
        <v>22</v>
      </c>
      <c r="Y14" s="2">
        <v>10</v>
      </c>
      <c r="Z14" s="2" t="e">
        <f t="shared" si="25"/>
        <v>#REF!</v>
      </c>
      <c r="AA14" s="2" t="e">
        <f t="shared" si="9"/>
        <v>#REF!</v>
      </c>
      <c r="AB14" s="2" t="e">
        <f t="shared" si="10"/>
        <v>#REF!</v>
      </c>
      <c r="AC14" s="2" t="e">
        <f t="shared" si="11"/>
        <v>#REF!</v>
      </c>
      <c r="AD14" s="2" t="e">
        <f t="shared" si="12"/>
        <v>#REF!</v>
      </c>
      <c r="AE14" s="2" t="e">
        <f t="shared" si="13"/>
        <v>#REF!</v>
      </c>
      <c r="AF14" s="2" t="e">
        <f t="shared" si="14"/>
        <v>#REF!</v>
      </c>
      <c r="AG14" s="2" t="e">
        <f t="shared" si="15"/>
        <v>#REF!</v>
      </c>
      <c r="AH14" s="2" t="e">
        <f t="shared" si="16"/>
        <v>#REF!</v>
      </c>
      <c r="AJ14" s="2" t="e">
        <f>IF(#REF!="","",VLOOKUP(#REF!,$A$5:$C$173,3,))</f>
        <v>#REF!</v>
      </c>
      <c r="AK14" s="2" t="e">
        <f t="shared" si="17"/>
        <v>#REF!</v>
      </c>
      <c r="AL14" s="2" t="e">
        <f t="shared" si="18"/>
        <v>#REF!</v>
      </c>
      <c r="AM14" s="2" t="e">
        <f t="shared" si="18"/>
        <v>#REF!</v>
      </c>
      <c r="AN14" s="2" t="e">
        <f t="shared" si="18"/>
        <v>#REF!</v>
      </c>
      <c r="AO14" s="2" t="e">
        <f t="shared" si="18"/>
        <v>#REF!</v>
      </c>
      <c r="AP14" s="2" t="e">
        <f t="shared" si="18"/>
        <v>#REF!</v>
      </c>
      <c r="AQ14" s="2" t="e">
        <f t="shared" si="18"/>
        <v>#REF!</v>
      </c>
      <c r="AR14" s="2" t="e">
        <f t="shared" si="18"/>
        <v>#REF!</v>
      </c>
      <c r="AY14" s="2">
        <f t="shared" si="26"/>
        <v>165</v>
      </c>
      <c r="AZ14" s="2">
        <f t="shared" si="27"/>
        <v>165</v>
      </c>
      <c r="BA14" s="66" t="str">
        <f t="shared" si="28"/>
        <v/>
      </c>
      <c r="BB14" s="67"/>
      <c r="BC14" s="68"/>
      <c r="BD14" s="68"/>
      <c r="BE14" s="69"/>
      <c r="BF14" s="70">
        <v>37855</v>
      </c>
      <c r="BG14" s="71">
        <f t="shared" si="29"/>
        <v>13.09</v>
      </c>
      <c r="BH14" s="72">
        <v>26</v>
      </c>
      <c r="BI14" s="72">
        <v>1.6000000000000001</v>
      </c>
      <c r="BJ14" s="72">
        <f t="shared" si="30"/>
        <v>2.5600000000000001</v>
      </c>
      <c r="BK14" s="72">
        <f t="shared" si="31"/>
        <v>10.16</v>
      </c>
      <c r="BL14" s="72" t="e">
        <f t="shared" si="32"/>
        <v>#REF!</v>
      </c>
      <c r="BN14" s="1" t="str">
        <f t="shared" si="33"/>
        <v>13.09</v>
      </c>
      <c r="BO14" s="1">
        <f t="shared" si="34"/>
        <v>9</v>
      </c>
      <c r="BP14" s="1" t="str">
        <f t="shared" si="35"/>
        <v>F</v>
      </c>
      <c r="BQ14" s="1" t="str">
        <f t="shared" si="36"/>
        <v>0</v>
      </c>
      <c r="BT14" s="47">
        <v>5.0899999999999999</v>
      </c>
      <c r="BU14" s="26">
        <v>9</v>
      </c>
      <c r="BV14" s="26">
        <v>69</v>
      </c>
      <c r="BW14" s="5"/>
      <c r="BX14" s="49">
        <v>0.998</v>
      </c>
      <c r="BY14" s="49">
        <v>0.99899999999999989</v>
      </c>
      <c r="BZ14" s="49">
        <v>1.0469999999999999</v>
      </c>
      <c r="CA14" s="49">
        <v>1.048</v>
      </c>
      <c r="CB14" s="49">
        <v>1.2409999999999999</v>
      </c>
      <c r="CC14" s="49">
        <v>1.242</v>
      </c>
      <c r="CE14" s="51">
        <v>0.98499999999999999</v>
      </c>
      <c r="CF14" s="51">
        <v>0.98599999999999999</v>
      </c>
      <c r="CG14" s="51">
        <v>1.0349999999999999</v>
      </c>
      <c r="CH14" s="51">
        <v>1.036</v>
      </c>
      <c r="CI14" s="51">
        <v>1.2370000000000001</v>
      </c>
      <c r="CJ14" s="51">
        <v>1.238</v>
      </c>
      <c r="CM14" s="1" t="e">
        <f>IF('Nutritional Status'!#REF!="","",IF('Nutritional Status'!#REF!&gt;CT14,$CU$3,IF('Nutritional Status'!#REF!&gt;CR14,$CS$3,IF('Nutritional Status'!#REF!&gt;CP14,$CQ$3,$CP$3))))</f>
        <v>#REF!</v>
      </c>
      <c r="CN14" s="2">
        <v>10</v>
      </c>
      <c r="CO14" s="1" t="e">
        <f t="shared" si="19"/>
        <v>#REF!</v>
      </c>
      <c r="CP14" s="1" t="e">
        <f t="shared" si="20"/>
        <v>#REF!</v>
      </c>
      <c r="CQ14" s="1" t="e">
        <f t="shared" si="21"/>
        <v>#REF!</v>
      </c>
      <c r="CR14" s="1" t="e">
        <f t="shared" si="21"/>
        <v>#REF!</v>
      </c>
      <c r="CS14" s="1" t="e">
        <f t="shared" si="21"/>
        <v>#REF!</v>
      </c>
      <c r="CT14" s="1" t="e">
        <f t="shared" si="21"/>
        <v>#REF!</v>
      </c>
      <c r="CU14" s="1" t="e">
        <f t="shared" si="21"/>
        <v>#REF!</v>
      </c>
      <c r="CW14" s="2">
        <v>10</v>
      </c>
      <c r="CX14" s="1" t="e">
        <f t="shared" si="22"/>
        <v>#REF!</v>
      </c>
      <c r="CY14" s="1" t="e">
        <f t="shared" si="23"/>
        <v>#REF!</v>
      </c>
      <c r="CZ14" s="1" t="e">
        <f t="shared" si="24"/>
        <v>#REF!</v>
      </c>
      <c r="DA14" s="1" t="e">
        <f t="shared" si="24"/>
        <v>#REF!</v>
      </c>
      <c r="DB14" s="1" t="e">
        <f t="shared" si="24"/>
        <v>#REF!</v>
      </c>
      <c r="DC14" s="1" t="e">
        <f t="shared" si="24"/>
        <v>#REF!</v>
      </c>
      <c r="DD14" s="1" t="e">
        <f t="shared" si="24"/>
        <v>#REF!</v>
      </c>
    </row>
    <row r="15" ht="15" customHeight="1">
      <c r="A15" s="47">
        <v>5.0999999999999996</v>
      </c>
      <c r="B15" s="26">
        <v>10</v>
      </c>
      <c r="C15" s="26">
        <v>70</v>
      </c>
      <c r="D15" s="5"/>
      <c r="E15" s="48">
        <v>12</v>
      </c>
      <c r="F15" s="48">
        <f t="shared" si="0"/>
        <v>12.1</v>
      </c>
      <c r="G15" s="48">
        <f t="shared" si="1"/>
        <v>12.9</v>
      </c>
      <c r="H15" s="48">
        <f t="shared" si="2"/>
        <v>13</v>
      </c>
      <c r="I15" s="48">
        <v>18.5</v>
      </c>
      <c r="J15" s="48">
        <f t="shared" si="3"/>
        <v>18.600000000000001</v>
      </c>
      <c r="K15" s="49">
        <v>20.600000000000001</v>
      </c>
      <c r="L15" s="49">
        <f t="shared" si="4"/>
        <v>20.700000000000003</v>
      </c>
      <c r="M15" s="3"/>
      <c r="N15" s="48">
        <v>11.6</v>
      </c>
      <c r="O15" s="48">
        <f t="shared" si="5"/>
        <v>11.699999999999999</v>
      </c>
      <c r="P15" s="49">
        <v>12.6</v>
      </c>
      <c r="Q15" s="49">
        <f t="shared" si="6"/>
        <v>12.699999999999999</v>
      </c>
      <c r="R15" s="49">
        <v>19.100000000000001</v>
      </c>
      <c r="S15" s="49">
        <f t="shared" si="7"/>
        <v>19.200000000000003</v>
      </c>
      <c r="T15" s="49">
        <v>22</v>
      </c>
      <c r="U15" s="49">
        <f t="shared" si="8"/>
        <v>22.100000000000001</v>
      </c>
      <c r="Y15" s="2">
        <v>11</v>
      </c>
      <c r="Z15" s="2" t="e">
        <f t="shared" si="25"/>
        <v>#REF!</v>
      </c>
      <c r="AA15" s="2" t="e">
        <f t="shared" si="9"/>
        <v>#REF!</v>
      </c>
      <c r="AB15" s="2" t="e">
        <f t="shared" si="10"/>
        <v>#REF!</v>
      </c>
      <c r="AC15" s="2" t="e">
        <f t="shared" si="11"/>
        <v>#REF!</v>
      </c>
      <c r="AD15" s="2" t="e">
        <f t="shared" si="12"/>
        <v>#REF!</v>
      </c>
      <c r="AE15" s="2" t="e">
        <f t="shared" si="13"/>
        <v>#REF!</v>
      </c>
      <c r="AF15" s="2" t="e">
        <f t="shared" si="14"/>
        <v>#REF!</v>
      </c>
      <c r="AG15" s="2" t="e">
        <f t="shared" si="15"/>
        <v>#REF!</v>
      </c>
      <c r="AH15" s="2" t="e">
        <f t="shared" si="16"/>
        <v>#REF!</v>
      </c>
      <c r="AJ15" s="2" t="e">
        <f>IF(#REF!="","",VLOOKUP(#REF!,$A$5:$C$173,3,))</f>
        <v>#REF!</v>
      </c>
      <c r="AK15" s="2" t="e">
        <f t="shared" si="17"/>
        <v>#REF!</v>
      </c>
      <c r="AL15" s="2" t="e">
        <f t="shared" si="18"/>
        <v>#REF!</v>
      </c>
      <c r="AM15" s="2" t="e">
        <f t="shared" si="18"/>
        <v>#REF!</v>
      </c>
      <c r="AN15" s="2" t="e">
        <f t="shared" si="18"/>
        <v>#REF!</v>
      </c>
      <c r="AO15" s="2" t="e">
        <f t="shared" si="18"/>
        <v>#REF!</v>
      </c>
      <c r="AP15" s="2" t="e">
        <f t="shared" si="18"/>
        <v>#REF!</v>
      </c>
      <c r="AQ15" s="2" t="e">
        <f t="shared" si="18"/>
        <v>#REF!</v>
      </c>
      <c r="AR15" s="2" t="e">
        <f t="shared" si="18"/>
        <v>#REF!</v>
      </c>
      <c r="AY15" s="2">
        <f t="shared" si="26"/>
        <v>164</v>
      </c>
      <c r="AZ15" s="2">
        <f t="shared" si="27"/>
        <v>164</v>
      </c>
      <c r="BA15" s="66" t="str">
        <f t="shared" si="28"/>
        <v/>
      </c>
      <c r="BB15" s="67"/>
      <c r="BC15" s="68"/>
      <c r="BD15" s="68"/>
      <c r="BE15" s="69"/>
      <c r="BF15" s="70">
        <v>37900</v>
      </c>
      <c r="BG15" s="71">
        <f t="shared" si="29"/>
        <v>13.08</v>
      </c>
      <c r="BH15" s="72">
        <v>37</v>
      </c>
      <c r="BI15" s="72">
        <v>1.3500000000000001</v>
      </c>
      <c r="BJ15" s="72">
        <f t="shared" si="30"/>
        <v>1.8200000000000001</v>
      </c>
      <c r="BK15" s="72">
        <f t="shared" si="31"/>
        <v>20.329999999999998</v>
      </c>
      <c r="BL15" s="72" t="e">
        <f t="shared" si="32"/>
        <v>#REF!</v>
      </c>
      <c r="BN15" s="1" t="str">
        <f t="shared" si="33"/>
        <v>13.08</v>
      </c>
      <c r="BO15" s="1">
        <f t="shared" si="34"/>
        <v>8</v>
      </c>
      <c r="BP15" s="1" t="str">
        <f t="shared" si="35"/>
        <v>F</v>
      </c>
      <c r="BQ15" s="1" t="str">
        <f t="shared" si="36"/>
        <v>0</v>
      </c>
      <c r="BT15" s="47">
        <v>5.0999999999999996</v>
      </c>
      <c r="BU15" s="26">
        <v>10</v>
      </c>
      <c r="BV15" s="26">
        <v>70</v>
      </c>
      <c r="BW15" s="5"/>
      <c r="BX15" s="49">
        <v>1.0029999999999999</v>
      </c>
      <c r="BY15" s="49">
        <v>1.004</v>
      </c>
      <c r="BZ15" s="49">
        <v>1.0510000000000002</v>
      </c>
      <c r="CA15" s="49">
        <v>1.052</v>
      </c>
      <c r="CB15" s="49">
        <v>1.2470000000000001</v>
      </c>
      <c r="CC15" s="49">
        <v>1.248</v>
      </c>
      <c r="CE15" s="51">
        <v>0.9890000000000001</v>
      </c>
      <c r="CF15" s="51">
        <v>0.98999999999999999</v>
      </c>
      <c r="CG15" s="51">
        <v>1.0390000000000001</v>
      </c>
      <c r="CH15" s="51">
        <v>1.04</v>
      </c>
      <c r="CI15" s="51">
        <v>1.2429999999999999</v>
      </c>
      <c r="CJ15" s="51">
        <v>1.244</v>
      </c>
      <c r="CM15" s="1" t="e">
        <f>IF('Nutritional Status'!#REF!="","",IF('Nutritional Status'!#REF!&gt;CT15,$CU$3,IF('Nutritional Status'!#REF!&gt;CR15,$CS$3,IF('Nutritional Status'!#REF!&gt;CP15,$CQ$3,$CP$3))))</f>
        <v>#REF!</v>
      </c>
      <c r="CN15" s="2">
        <v>11</v>
      </c>
      <c r="CO15" s="1" t="e">
        <f t="shared" si="19"/>
        <v>#REF!</v>
      </c>
      <c r="CP15" s="1" t="e">
        <f t="shared" si="20"/>
        <v>#REF!</v>
      </c>
      <c r="CQ15" s="1" t="e">
        <f t="shared" si="21"/>
        <v>#REF!</v>
      </c>
      <c r="CR15" s="1" t="e">
        <f t="shared" si="21"/>
        <v>#REF!</v>
      </c>
      <c r="CS15" s="1" t="e">
        <f t="shared" si="21"/>
        <v>#REF!</v>
      </c>
      <c r="CT15" s="1" t="e">
        <f t="shared" si="21"/>
        <v>#REF!</v>
      </c>
      <c r="CU15" s="1" t="e">
        <f t="shared" si="21"/>
        <v>#REF!</v>
      </c>
      <c r="CW15" s="2">
        <v>11</v>
      </c>
      <c r="CX15" s="1" t="e">
        <f t="shared" si="22"/>
        <v>#REF!</v>
      </c>
      <c r="CY15" s="1" t="e">
        <f t="shared" si="23"/>
        <v>#REF!</v>
      </c>
      <c r="CZ15" s="1" t="e">
        <f t="shared" si="24"/>
        <v>#REF!</v>
      </c>
      <c r="DA15" s="1" t="e">
        <f t="shared" si="24"/>
        <v>#REF!</v>
      </c>
      <c r="DB15" s="1" t="e">
        <f t="shared" si="24"/>
        <v>#REF!</v>
      </c>
      <c r="DC15" s="1" t="e">
        <f t="shared" si="24"/>
        <v>#REF!</v>
      </c>
      <c r="DD15" s="1" t="e">
        <f t="shared" si="24"/>
        <v>#REF!</v>
      </c>
    </row>
    <row r="16" ht="15" customHeight="1">
      <c r="A16" s="47">
        <v>5.1100000000000003</v>
      </c>
      <c r="B16" s="26">
        <v>11</v>
      </c>
      <c r="C16" s="26">
        <v>71</v>
      </c>
      <c r="D16" s="5"/>
      <c r="E16" s="48">
        <v>12</v>
      </c>
      <c r="F16" s="48">
        <f t="shared" si="0"/>
        <v>12.1</v>
      </c>
      <c r="G16" s="48">
        <f t="shared" si="1"/>
        <v>12.9</v>
      </c>
      <c r="H16" s="48">
        <f t="shared" si="2"/>
        <v>13</v>
      </c>
      <c r="I16" s="48">
        <v>18.5</v>
      </c>
      <c r="J16" s="48">
        <f t="shared" si="3"/>
        <v>18.600000000000001</v>
      </c>
      <c r="K16" s="49">
        <v>20.600000000000001</v>
      </c>
      <c r="L16" s="49">
        <f t="shared" si="4"/>
        <v>20.700000000000003</v>
      </c>
      <c r="M16" s="3"/>
      <c r="N16" s="48">
        <v>11.6</v>
      </c>
      <c r="O16" s="48">
        <f t="shared" si="5"/>
        <v>11.699999999999999</v>
      </c>
      <c r="P16" s="49">
        <v>12.6</v>
      </c>
      <c r="Q16" s="49">
        <f t="shared" si="6"/>
        <v>12.699999999999999</v>
      </c>
      <c r="R16" s="49">
        <v>19.199999999999999</v>
      </c>
      <c r="S16" s="49">
        <f t="shared" si="7"/>
        <v>19.300000000000001</v>
      </c>
      <c r="T16" s="49">
        <v>22.100000000000001</v>
      </c>
      <c r="U16" s="49">
        <f t="shared" si="8"/>
        <v>22.200000000000003</v>
      </c>
      <c r="Y16" s="2">
        <v>12</v>
      </c>
      <c r="Z16" s="2" t="e">
        <f t="shared" si="25"/>
        <v>#REF!</v>
      </c>
      <c r="AA16" s="2" t="e">
        <f t="shared" si="9"/>
        <v>#REF!</v>
      </c>
      <c r="AB16" s="2" t="e">
        <f t="shared" si="10"/>
        <v>#REF!</v>
      </c>
      <c r="AC16" s="2" t="e">
        <f t="shared" si="11"/>
        <v>#REF!</v>
      </c>
      <c r="AD16" s="2" t="e">
        <f t="shared" si="12"/>
        <v>#REF!</v>
      </c>
      <c r="AE16" s="2" t="e">
        <f t="shared" si="13"/>
        <v>#REF!</v>
      </c>
      <c r="AF16" s="2" t="e">
        <f t="shared" si="14"/>
        <v>#REF!</v>
      </c>
      <c r="AG16" s="2" t="e">
        <f t="shared" si="15"/>
        <v>#REF!</v>
      </c>
      <c r="AH16" s="2" t="e">
        <f t="shared" si="16"/>
        <v>#REF!</v>
      </c>
      <c r="AJ16" s="2" t="e">
        <f>IF(#REF!="","",VLOOKUP(#REF!,$A$5:$C$173,3,))</f>
        <v>#REF!</v>
      </c>
      <c r="AK16" s="2" t="e">
        <f t="shared" si="17"/>
        <v>#REF!</v>
      </c>
      <c r="AL16" s="2" t="e">
        <f t="shared" si="18"/>
        <v>#REF!</v>
      </c>
      <c r="AM16" s="2" t="e">
        <f t="shared" si="18"/>
        <v>#REF!</v>
      </c>
      <c r="AN16" s="2" t="e">
        <f t="shared" si="18"/>
        <v>#REF!</v>
      </c>
      <c r="AO16" s="2" t="e">
        <f t="shared" si="18"/>
        <v>#REF!</v>
      </c>
      <c r="AP16" s="2" t="e">
        <f t="shared" si="18"/>
        <v>#REF!</v>
      </c>
      <c r="AQ16" s="2" t="e">
        <f t="shared" si="18"/>
        <v>#REF!</v>
      </c>
      <c r="AR16" s="2" t="e">
        <f t="shared" si="18"/>
        <v>#REF!</v>
      </c>
      <c r="AY16" s="2">
        <f t="shared" si="26"/>
        <v>183</v>
      </c>
      <c r="AZ16" s="2">
        <f t="shared" si="27"/>
        <v>183</v>
      </c>
      <c r="BA16" s="66" t="str">
        <f t="shared" si="28"/>
        <v/>
      </c>
      <c r="BB16" s="67"/>
      <c r="BC16" s="68"/>
      <c r="BD16" s="68"/>
      <c r="BE16" s="69"/>
      <c r="BF16" s="70">
        <v>37312</v>
      </c>
      <c r="BG16" s="71">
        <f t="shared" si="29"/>
        <v>15.029999999999999</v>
      </c>
      <c r="BH16" s="72">
        <v>20</v>
      </c>
      <c r="BI16" s="72">
        <v>1.1100000000000001</v>
      </c>
      <c r="BJ16" s="72">
        <f t="shared" si="30"/>
        <v>1.23</v>
      </c>
      <c r="BK16" s="72">
        <f t="shared" si="31"/>
        <v>16.260000000000002</v>
      </c>
      <c r="BL16" s="72" t="e">
        <f t="shared" si="32"/>
        <v>#REF!</v>
      </c>
      <c r="BN16" s="1" t="str">
        <f t="shared" si="33"/>
        <v>15.03</v>
      </c>
      <c r="BO16" s="1">
        <f t="shared" si="34"/>
        <v>3</v>
      </c>
      <c r="BP16" s="1" t="str">
        <f t="shared" si="35"/>
        <v>F</v>
      </c>
      <c r="BQ16" s="1" t="str">
        <f t="shared" si="36"/>
        <v>0</v>
      </c>
      <c r="BT16" s="47">
        <v>5.1100000000000003</v>
      </c>
      <c r="BU16" s="26">
        <v>11</v>
      </c>
      <c r="BV16" s="26">
        <v>71</v>
      </c>
      <c r="BW16" s="5"/>
      <c r="BX16" s="49">
        <v>1.0070000000000001</v>
      </c>
      <c r="BY16" s="49">
        <v>1.008</v>
      </c>
      <c r="BZ16" s="49">
        <v>1.056</v>
      </c>
      <c r="CA16" s="49">
        <v>1.0569999999999999</v>
      </c>
      <c r="CB16" s="49">
        <v>1.252</v>
      </c>
      <c r="CC16" s="49">
        <v>1.2529999999999999</v>
      </c>
      <c r="CE16" s="51">
        <v>0.9930000000000001</v>
      </c>
      <c r="CF16" s="51">
        <v>0.99400000000000011</v>
      </c>
      <c r="CG16" s="51">
        <v>1.044</v>
      </c>
      <c r="CH16" s="51">
        <v>1.0449999999999999</v>
      </c>
      <c r="CI16" s="51">
        <v>1.248</v>
      </c>
      <c r="CJ16" s="51">
        <v>1.2489999999999999</v>
      </c>
      <c r="CM16" s="1" t="e">
        <f>IF('Nutritional Status'!#REF!="","",IF('Nutritional Status'!#REF!&gt;CT16,$CU$3,IF('Nutritional Status'!#REF!&gt;CR16,$CS$3,IF('Nutritional Status'!#REF!&gt;CP16,$CQ$3,$CP$3))))</f>
        <v>#REF!</v>
      </c>
      <c r="CN16" s="2">
        <v>12</v>
      </c>
      <c r="CO16" s="1" t="e">
        <f t="shared" si="19"/>
        <v>#REF!</v>
      </c>
      <c r="CP16" s="1" t="e">
        <f t="shared" si="20"/>
        <v>#REF!</v>
      </c>
      <c r="CQ16" s="1" t="e">
        <f t="shared" si="21"/>
        <v>#REF!</v>
      </c>
      <c r="CR16" s="1" t="e">
        <f t="shared" si="21"/>
        <v>#REF!</v>
      </c>
      <c r="CS16" s="1" t="e">
        <f t="shared" si="21"/>
        <v>#REF!</v>
      </c>
      <c r="CT16" s="1" t="e">
        <f t="shared" si="21"/>
        <v>#REF!</v>
      </c>
      <c r="CU16" s="1" t="e">
        <f t="shared" si="21"/>
        <v>#REF!</v>
      </c>
      <c r="CW16" s="2">
        <v>12</v>
      </c>
      <c r="CX16" s="1" t="e">
        <f t="shared" si="22"/>
        <v>#REF!</v>
      </c>
      <c r="CY16" s="1" t="e">
        <f t="shared" si="23"/>
        <v>#REF!</v>
      </c>
      <c r="CZ16" s="1" t="e">
        <f t="shared" si="24"/>
        <v>#REF!</v>
      </c>
      <c r="DA16" s="1" t="e">
        <f t="shared" si="24"/>
        <v>#REF!</v>
      </c>
      <c r="DB16" s="1" t="e">
        <f t="shared" si="24"/>
        <v>#REF!</v>
      </c>
      <c r="DC16" s="1" t="e">
        <f t="shared" si="24"/>
        <v>#REF!</v>
      </c>
      <c r="DD16" s="1" t="e">
        <f t="shared" si="24"/>
        <v>#REF!</v>
      </c>
    </row>
    <row r="17" ht="15" customHeight="1">
      <c r="A17" s="47">
        <v>6</v>
      </c>
      <c r="B17" s="26">
        <v>0</v>
      </c>
      <c r="C17" s="26">
        <v>72</v>
      </c>
      <c r="D17" s="5"/>
      <c r="E17" s="48">
        <v>12</v>
      </c>
      <c r="F17" s="48">
        <f t="shared" si="0"/>
        <v>12.1</v>
      </c>
      <c r="G17" s="48">
        <f t="shared" si="1"/>
        <v>12.9</v>
      </c>
      <c r="H17" s="48">
        <f t="shared" si="2"/>
        <v>13</v>
      </c>
      <c r="I17" s="48">
        <v>18.5</v>
      </c>
      <c r="J17" s="48">
        <f t="shared" si="3"/>
        <v>18.600000000000001</v>
      </c>
      <c r="K17" s="49">
        <v>20.699999999999999</v>
      </c>
      <c r="L17" s="49">
        <f t="shared" si="4"/>
        <v>20.800000000000001</v>
      </c>
      <c r="M17" s="3"/>
      <c r="N17" s="48">
        <v>11.6</v>
      </c>
      <c r="O17" s="48">
        <f t="shared" si="5"/>
        <v>11.699999999999999</v>
      </c>
      <c r="P17" s="49">
        <v>12.6</v>
      </c>
      <c r="Q17" s="49">
        <f t="shared" si="6"/>
        <v>12.699999999999999</v>
      </c>
      <c r="R17" s="49">
        <v>19.199999999999999</v>
      </c>
      <c r="S17" s="49">
        <f t="shared" si="7"/>
        <v>19.300000000000001</v>
      </c>
      <c r="T17" s="49">
        <v>22.100000000000001</v>
      </c>
      <c r="U17" s="49">
        <f t="shared" si="8"/>
        <v>22.200000000000003</v>
      </c>
      <c r="Y17" s="2">
        <v>13</v>
      </c>
      <c r="Z17" s="2" t="e">
        <f t="shared" si="25"/>
        <v>#REF!</v>
      </c>
      <c r="AA17" s="2" t="e">
        <f t="shared" si="9"/>
        <v>#REF!</v>
      </c>
      <c r="AB17" s="2" t="e">
        <f t="shared" si="10"/>
        <v>#REF!</v>
      </c>
      <c r="AC17" s="2" t="e">
        <f t="shared" si="11"/>
        <v>#REF!</v>
      </c>
      <c r="AD17" s="2" t="e">
        <f t="shared" si="12"/>
        <v>#REF!</v>
      </c>
      <c r="AE17" s="2" t="e">
        <f t="shared" si="13"/>
        <v>#REF!</v>
      </c>
      <c r="AF17" s="2" t="e">
        <f t="shared" si="14"/>
        <v>#REF!</v>
      </c>
      <c r="AG17" s="2" t="e">
        <f t="shared" si="15"/>
        <v>#REF!</v>
      </c>
      <c r="AH17" s="2" t="e">
        <f t="shared" si="16"/>
        <v>#REF!</v>
      </c>
      <c r="AJ17" s="2" t="e">
        <f>IF(#REF!="","",VLOOKUP(#REF!,$A$5:$C$173,3,))</f>
        <v>#REF!</v>
      </c>
      <c r="AK17" s="2" t="e">
        <f t="shared" si="17"/>
        <v>#REF!</v>
      </c>
      <c r="AL17" s="2" t="e">
        <f t="shared" si="18"/>
        <v>#REF!</v>
      </c>
      <c r="AM17" s="2" t="e">
        <f t="shared" si="18"/>
        <v>#REF!</v>
      </c>
      <c r="AN17" s="2" t="e">
        <f t="shared" si="18"/>
        <v>#REF!</v>
      </c>
      <c r="AO17" s="2" t="e">
        <f t="shared" si="18"/>
        <v>#REF!</v>
      </c>
      <c r="AP17" s="2" t="e">
        <f t="shared" si="18"/>
        <v>#REF!</v>
      </c>
      <c r="AQ17" s="2" t="e">
        <f t="shared" si="18"/>
        <v>#REF!</v>
      </c>
      <c r="AR17" s="2" t="e">
        <f t="shared" si="18"/>
        <v>#REF!</v>
      </c>
      <c r="AY17" s="2">
        <f t="shared" si="26"/>
        <v>214</v>
      </c>
      <c r="AZ17" s="2">
        <f t="shared" si="27"/>
        <v>214</v>
      </c>
      <c r="BA17" s="66" t="str">
        <f t="shared" si="28"/>
        <v/>
      </c>
      <c r="BB17" s="67"/>
      <c r="BC17" s="68"/>
      <c r="BD17" s="68"/>
      <c r="BE17" s="69"/>
      <c r="BF17" s="70">
        <v>36386</v>
      </c>
      <c r="BG17" s="71">
        <f t="shared" si="29"/>
        <v>17.100000000000001</v>
      </c>
      <c r="BH17" s="72">
        <v>40</v>
      </c>
      <c r="BI17" s="72">
        <v>1.1399999999999999</v>
      </c>
      <c r="BJ17" s="72">
        <f t="shared" si="30"/>
        <v>1.3</v>
      </c>
      <c r="BK17" s="72">
        <f t="shared" si="31"/>
        <v>30.77</v>
      </c>
      <c r="BL17" s="72" t="e">
        <f t="shared" si="32"/>
        <v>#REF!</v>
      </c>
      <c r="BN17" s="1" t="str">
        <f t="shared" si="33"/>
        <v>17.10</v>
      </c>
      <c r="BO17" s="1">
        <f t="shared" si="34"/>
        <v>10</v>
      </c>
      <c r="BP17" s="1" t="str">
        <f t="shared" si="35"/>
        <v>F</v>
      </c>
      <c r="BQ17" s="1" t="str">
        <f t="shared" si="36"/>
        <v>0</v>
      </c>
      <c r="BT17" s="47">
        <v>6</v>
      </c>
      <c r="BU17" s="26">
        <v>0</v>
      </c>
      <c r="BV17" s="26">
        <v>72</v>
      </c>
      <c r="BW17" s="5"/>
      <c r="BX17" s="49">
        <v>1.0109999999999999</v>
      </c>
      <c r="BY17" s="49">
        <v>1.0119999999999998</v>
      </c>
      <c r="BZ17" s="49">
        <v>1.0600000000000001</v>
      </c>
      <c r="CA17" s="49">
        <v>1.0609999999999999</v>
      </c>
      <c r="CB17" s="49">
        <v>1.258</v>
      </c>
      <c r="CC17" s="49">
        <v>1.2589999999999999</v>
      </c>
      <c r="CE17" s="51">
        <v>0.997</v>
      </c>
      <c r="CF17" s="51">
        <v>0.998</v>
      </c>
      <c r="CG17" s="51">
        <v>1.048</v>
      </c>
      <c r="CH17" s="51">
        <v>1.0490000000000002</v>
      </c>
      <c r="CI17" s="51">
        <v>1.254</v>
      </c>
      <c r="CJ17" s="51">
        <v>1.2549999999999999</v>
      </c>
      <c r="CM17" s="1" t="e">
        <f>IF('Nutritional Status'!#REF!="","",IF('Nutritional Status'!#REF!&gt;CT17,$CU$3,IF('Nutritional Status'!#REF!&gt;CR17,$CS$3,IF('Nutritional Status'!#REF!&gt;CP17,$CQ$3,$CP$3))))</f>
        <v>#REF!</v>
      </c>
      <c r="CN17" s="2">
        <v>13</v>
      </c>
      <c r="CO17" s="1" t="e">
        <f t="shared" si="19"/>
        <v>#REF!</v>
      </c>
      <c r="CP17" s="1" t="e">
        <f t="shared" si="20"/>
        <v>#REF!</v>
      </c>
      <c r="CQ17" s="1" t="e">
        <f t="shared" si="21"/>
        <v>#REF!</v>
      </c>
      <c r="CR17" s="1" t="e">
        <f t="shared" si="21"/>
        <v>#REF!</v>
      </c>
      <c r="CS17" s="1" t="e">
        <f t="shared" si="21"/>
        <v>#REF!</v>
      </c>
      <c r="CT17" s="1" t="e">
        <f t="shared" si="21"/>
        <v>#REF!</v>
      </c>
      <c r="CU17" s="1" t="e">
        <f t="shared" si="21"/>
        <v>#REF!</v>
      </c>
      <c r="CW17" s="2">
        <v>13</v>
      </c>
      <c r="CX17" s="1" t="e">
        <f t="shared" si="22"/>
        <v>#REF!</v>
      </c>
      <c r="CY17" s="1" t="e">
        <f t="shared" si="23"/>
        <v>#REF!</v>
      </c>
      <c r="CZ17" s="1" t="e">
        <f t="shared" si="24"/>
        <v>#REF!</v>
      </c>
      <c r="DA17" s="1" t="e">
        <f t="shared" si="24"/>
        <v>#REF!</v>
      </c>
      <c r="DB17" s="1" t="e">
        <f t="shared" si="24"/>
        <v>#REF!</v>
      </c>
      <c r="DC17" s="1" t="e">
        <f t="shared" si="24"/>
        <v>#REF!</v>
      </c>
      <c r="DD17" s="1" t="e">
        <f t="shared" si="24"/>
        <v>#REF!</v>
      </c>
    </row>
    <row r="18" ht="15" customHeight="1">
      <c r="A18" s="47">
        <v>6.0099999999999998</v>
      </c>
      <c r="B18" s="26">
        <v>1</v>
      </c>
      <c r="C18" s="26">
        <v>73</v>
      </c>
      <c r="D18" s="5"/>
      <c r="E18" s="48">
        <v>12</v>
      </c>
      <c r="F18" s="48">
        <f t="shared" si="0"/>
        <v>12.1</v>
      </c>
      <c r="G18" s="48">
        <f t="shared" si="1"/>
        <v>12.9</v>
      </c>
      <c r="H18" s="48">
        <f t="shared" si="2"/>
        <v>13</v>
      </c>
      <c r="I18" s="48">
        <v>18.600000000000001</v>
      </c>
      <c r="J18" s="48">
        <f t="shared" si="3"/>
        <v>18.700000000000003</v>
      </c>
      <c r="K18" s="49">
        <v>20.800000000000001</v>
      </c>
      <c r="L18" s="49">
        <f t="shared" si="4"/>
        <v>20.900000000000002</v>
      </c>
      <c r="M18" s="3"/>
      <c r="N18" s="48">
        <v>11.6</v>
      </c>
      <c r="O18" s="48">
        <f t="shared" si="5"/>
        <v>11.699999999999999</v>
      </c>
      <c r="P18" s="49">
        <v>12.6</v>
      </c>
      <c r="Q18" s="49">
        <f t="shared" si="6"/>
        <v>12.699999999999999</v>
      </c>
      <c r="R18" s="49">
        <v>19.300000000000001</v>
      </c>
      <c r="S18" s="49">
        <f t="shared" si="7"/>
        <v>19.400000000000002</v>
      </c>
      <c r="T18" s="49">
        <v>22.199999999999999</v>
      </c>
      <c r="U18" s="49">
        <f t="shared" si="8"/>
        <v>22.300000000000001</v>
      </c>
      <c r="Y18" s="2">
        <v>14</v>
      </c>
      <c r="Z18" s="2" t="e">
        <f t="shared" si="25"/>
        <v>#REF!</v>
      </c>
      <c r="AA18" s="2" t="e">
        <f t="shared" si="9"/>
        <v>#REF!</v>
      </c>
      <c r="AB18" s="2" t="e">
        <f t="shared" si="10"/>
        <v>#REF!</v>
      </c>
      <c r="AC18" s="2" t="e">
        <f t="shared" si="11"/>
        <v>#REF!</v>
      </c>
      <c r="AD18" s="2" t="e">
        <f t="shared" si="12"/>
        <v>#REF!</v>
      </c>
      <c r="AE18" s="2" t="e">
        <f t="shared" si="13"/>
        <v>#REF!</v>
      </c>
      <c r="AF18" s="2" t="e">
        <f t="shared" si="14"/>
        <v>#REF!</v>
      </c>
      <c r="AG18" s="2" t="e">
        <f t="shared" si="15"/>
        <v>#REF!</v>
      </c>
      <c r="AH18" s="2" t="e">
        <f t="shared" si="16"/>
        <v>#REF!</v>
      </c>
      <c r="AJ18" s="2" t="e">
        <f>IF(#REF!="","",VLOOKUP(#REF!,$A$5:$C$173,3,))</f>
        <v>#REF!</v>
      </c>
      <c r="AK18" s="2" t="e">
        <f t="shared" si="17"/>
        <v>#REF!</v>
      </c>
      <c r="AL18" s="2" t="e">
        <f t="shared" si="18"/>
        <v>#REF!</v>
      </c>
      <c r="AM18" s="2" t="e">
        <f t="shared" si="18"/>
        <v>#REF!</v>
      </c>
      <c r="AN18" s="2" t="e">
        <f t="shared" si="18"/>
        <v>#REF!</v>
      </c>
      <c r="AO18" s="2" t="e">
        <f t="shared" si="18"/>
        <v>#REF!</v>
      </c>
      <c r="AP18" s="2" t="e">
        <f t="shared" si="18"/>
        <v>#REF!</v>
      </c>
      <c r="AQ18" s="2" t="e">
        <f t="shared" si="18"/>
        <v>#REF!</v>
      </c>
      <c r="AR18" s="2" t="e">
        <f t="shared" si="18"/>
        <v>#REF!</v>
      </c>
      <c r="AY18" s="2">
        <f t="shared" si="26"/>
        <v>164</v>
      </c>
      <c r="AZ18" s="2">
        <f t="shared" si="27"/>
        <v>164</v>
      </c>
      <c r="BA18" s="66">
        <f t="shared" si="28"/>
        <v>7</v>
      </c>
      <c r="BB18" s="67" t="s">
        <v>43</v>
      </c>
      <c r="BC18" s="68"/>
      <c r="BD18" s="68"/>
      <c r="BE18" s="69"/>
      <c r="BF18" s="70">
        <v>37900</v>
      </c>
      <c r="BG18" s="71">
        <f t="shared" si="29"/>
        <v>13.08</v>
      </c>
      <c r="BH18" s="72">
        <v>37</v>
      </c>
      <c r="BI18" s="72">
        <v>1.3500000000000001</v>
      </c>
      <c r="BJ18" s="72">
        <f t="shared" si="30"/>
        <v>1.8200000000000001</v>
      </c>
      <c r="BK18" s="72">
        <f t="shared" si="31"/>
        <v>20.329999999999998</v>
      </c>
      <c r="BL18" s="72" t="e">
        <f t="shared" si="32"/>
        <v>#REF!</v>
      </c>
      <c r="BN18" s="1" t="str">
        <f t="shared" si="33"/>
        <v>13.08</v>
      </c>
      <c r="BO18" s="1">
        <f t="shared" si="34"/>
        <v>8</v>
      </c>
      <c r="BP18" s="1" t="str">
        <f t="shared" si="35"/>
        <v>F</v>
      </c>
      <c r="BQ18" s="1" t="str">
        <f t="shared" si="36"/>
        <v>0</v>
      </c>
      <c r="BT18" s="47">
        <v>6.0099999999999998</v>
      </c>
      <c r="BU18" s="26">
        <v>1</v>
      </c>
      <c r="BV18" s="26">
        <v>73</v>
      </c>
      <c r="BW18" s="5"/>
      <c r="BX18" s="49">
        <v>1.0149999999999999</v>
      </c>
      <c r="BY18" s="49">
        <v>1.016</v>
      </c>
      <c r="BZ18" s="49">
        <v>1.0640000000000001</v>
      </c>
      <c r="CA18" s="49">
        <v>1.0649999999999999</v>
      </c>
      <c r="CB18" s="49">
        <v>1.264</v>
      </c>
      <c r="CC18" s="49">
        <v>1.2649999999999999</v>
      </c>
      <c r="CE18" s="51">
        <v>1.0010000000000001</v>
      </c>
      <c r="CF18" s="51">
        <v>1.002</v>
      </c>
      <c r="CG18" s="51">
        <v>1.052</v>
      </c>
      <c r="CH18" s="51">
        <v>1.0529999999999999</v>
      </c>
      <c r="CI18" s="51">
        <v>1.2590000000000001</v>
      </c>
      <c r="CJ18" s="51">
        <v>1.26</v>
      </c>
      <c r="CM18" s="1" t="e">
        <f>IF('Nutritional Status'!#REF!="","",IF('Nutritional Status'!#REF!&gt;CT18,$CU$3,IF('Nutritional Status'!#REF!&gt;CR18,$CS$3,IF('Nutritional Status'!#REF!&gt;CP18,$CQ$3,$CP$3))))</f>
        <v>#REF!</v>
      </c>
      <c r="CN18" s="2">
        <v>14</v>
      </c>
      <c r="CO18" s="1" t="e">
        <f t="shared" si="19"/>
        <v>#REF!</v>
      </c>
      <c r="CP18" s="1" t="e">
        <f t="shared" si="20"/>
        <v>#REF!</v>
      </c>
      <c r="CQ18" s="1" t="e">
        <f t="shared" si="21"/>
        <v>#REF!</v>
      </c>
      <c r="CR18" s="1" t="e">
        <f t="shared" si="21"/>
        <v>#REF!</v>
      </c>
      <c r="CS18" s="1" t="e">
        <f t="shared" si="21"/>
        <v>#REF!</v>
      </c>
      <c r="CT18" s="1" t="e">
        <f t="shared" si="21"/>
        <v>#REF!</v>
      </c>
      <c r="CU18" s="1" t="e">
        <f t="shared" si="21"/>
        <v>#REF!</v>
      </c>
      <c r="CW18" s="2">
        <v>14</v>
      </c>
      <c r="CX18" s="1" t="e">
        <f t="shared" si="22"/>
        <v>#REF!</v>
      </c>
      <c r="CY18" s="1" t="e">
        <f t="shared" si="23"/>
        <v>#REF!</v>
      </c>
      <c r="CZ18" s="1" t="e">
        <f t="shared" si="24"/>
        <v>#REF!</v>
      </c>
      <c r="DA18" s="1" t="e">
        <f t="shared" si="24"/>
        <v>#REF!</v>
      </c>
      <c r="DB18" s="1" t="e">
        <f t="shared" si="24"/>
        <v>#REF!</v>
      </c>
      <c r="DC18" s="1" t="e">
        <f t="shared" si="24"/>
        <v>#REF!</v>
      </c>
      <c r="DD18" s="1" t="e">
        <f t="shared" si="24"/>
        <v>#REF!</v>
      </c>
    </row>
    <row r="19" ht="15" customHeight="1">
      <c r="A19" s="47">
        <v>6.0199999999999996</v>
      </c>
      <c r="B19" s="26">
        <v>2</v>
      </c>
      <c r="C19" s="26">
        <v>74</v>
      </c>
      <c r="D19" s="5"/>
      <c r="E19" s="48">
        <v>12.1</v>
      </c>
      <c r="F19" s="48">
        <f t="shared" si="0"/>
        <v>12.199999999999999</v>
      </c>
      <c r="G19" s="48">
        <f t="shared" si="1"/>
        <v>13</v>
      </c>
      <c r="H19" s="48">
        <f t="shared" si="2"/>
        <v>13.1</v>
      </c>
      <c r="I19" s="48">
        <v>18.600000000000001</v>
      </c>
      <c r="J19" s="48">
        <f t="shared" si="3"/>
        <v>18.700000000000003</v>
      </c>
      <c r="K19" s="49">
        <v>20.800000000000001</v>
      </c>
      <c r="L19" s="49">
        <f t="shared" si="4"/>
        <v>20.900000000000002</v>
      </c>
      <c r="M19" s="3"/>
      <c r="N19" s="48">
        <v>11.6</v>
      </c>
      <c r="O19" s="48">
        <f t="shared" si="5"/>
        <v>11.699999999999999</v>
      </c>
      <c r="P19" s="49">
        <v>12.6</v>
      </c>
      <c r="Q19" s="49">
        <f t="shared" si="6"/>
        <v>12.699999999999999</v>
      </c>
      <c r="R19" s="49">
        <v>19.300000000000001</v>
      </c>
      <c r="S19" s="49">
        <f t="shared" si="7"/>
        <v>19.400000000000002</v>
      </c>
      <c r="T19" s="49">
        <v>22.300000000000001</v>
      </c>
      <c r="U19" s="49">
        <f t="shared" si="8"/>
        <v>22.400000000000002</v>
      </c>
      <c r="Y19" s="2">
        <v>15</v>
      </c>
      <c r="Z19" s="2" t="e">
        <f t="shared" si="25"/>
        <v>#REF!</v>
      </c>
      <c r="AA19" s="2" t="e">
        <f t="shared" si="9"/>
        <v>#REF!</v>
      </c>
      <c r="AB19" s="2" t="e">
        <f t="shared" si="10"/>
        <v>#REF!</v>
      </c>
      <c r="AC19" s="2" t="e">
        <f t="shared" si="11"/>
        <v>#REF!</v>
      </c>
      <c r="AD19" s="2" t="e">
        <f t="shared" si="12"/>
        <v>#REF!</v>
      </c>
      <c r="AE19" s="2" t="e">
        <f t="shared" si="13"/>
        <v>#REF!</v>
      </c>
      <c r="AF19" s="2" t="e">
        <f t="shared" si="14"/>
        <v>#REF!</v>
      </c>
      <c r="AG19" s="2" t="e">
        <f t="shared" si="15"/>
        <v>#REF!</v>
      </c>
      <c r="AH19" s="2" t="e">
        <f t="shared" si="16"/>
        <v>#REF!</v>
      </c>
      <c r="AJ19" s="2" t="e">
        <f>IF(#REF!="","",VLOOKUP(#REF!,$A$5:$C$173,3,))</f>
        <v>#REF!</v>
      </c>
      <c r="AK19" s="2" t="e">
        <f t="shared" si="17"/>
        <v>#REF!</v>
      </c>
      <c r="AL19" s="2" t="e">
        <f t="shared" si="18"/>
        <v>#REF!</v>
      </c>
      <c r="AM19" s="2" t="e">
        <f t="shared" si="18"/>
        <v>#REF!</v>
      </c>
      <c r="AN19" s="2" t="e">
        <f t="shared" si="18"/>
        <v>#REF!</v>
      </c>
      <c r="AO19" s="2" t="e">
        <f t="shared" si="18"/>
        <v>#REF!</v>
      </c>
      <c r="AP19" s="2" t="e">
        <f t="shared" si="18"/>
        <v>#REF!</v>
      </c>
      <c r="AQ19" s="2" t="e">
        <f t="shared" si="18"/>
        <v>#REF!</v>
      </c>
      <c r="AR19" s="2" t="e">
        <f t="shared" si="18"/>
        <v>#REF!</v>
      </c>
      <c r="AY19" s="2">
        <f t="shared" si="26"/>
        <v>183</v>
      </c>
      <c r="AZ19" s="2">
        <f t="shared" si="27"/>
        <v>183</v>
      </c>
      <c r="BA19" s="66" t="str">
        <f t="shared" si="28"/>
        <v/>
      </c>
      <c r="BB19" s="67"/>
      <c r="BC19" s="68"/>
      <c r="BD19" s="68"/>
      <c r="BE19" s="69"/>
      <c r="BF19" s="70">
        <v>37312</v>
      </c>
      <c r="BG19" s="71">
        <f t="shared" si="29"/>
        <v>15.029999999999999</v>
      </c>
      <c r="BH19" s="72">
        <v>20</v>
      </c>
      <c r="BI19" s="72">
        <v>1.1100000000000001</v>
      </c>
      <c r="BJ19" s="72">
        <f t="shared" si="30"/>
        <v>1.23</v>
      </c>
      <c r="BK19" s="72">
        <f t="shared" si="31"/>
        <v>16.260000000000002</v>
      </c>
      <c r="BL19" s="72" t="e">
        <f t="shared" si="32"/>
        <v>#REF!</v>
      </c>
      <c r="BN19" s="1" t="str">
        <f t="shared" si="33"/>
        <v>15.03</v>
      </c>
      <c r="BO19" s="1">
        <f t="shared" si="34"/>
        <v>3</v>
      </c>
      <c r="BP19" s="1" t="str">
        <f t="shared" si="35"/>
        <v>F</v>
      </c>
      <c r="BQ19" s="1" t="str">
        <f t="shared" si="36"/>
        <v>0</v>
      </c>
      <c r="BT19" s="47">
        <v>6.0199999999999996</v>
      </c>
      <c r="BU19" s="26">
        <v>2</v>
      </c>
      <c r="BV19" s="26">
        <v>74</v>
      </c>
      <c r="BW19" s="5"/>
      <c r="BX19" s="49">
        <v>1.0190000000000001</v>
      </c>
      <c r="BY19" s="49">
        <v>1.02</v>
      </c>
      <c r="BZ19" s="49">
        <v>1.069</v>
      </c>
      <c r="CA19" s="49">
        <v>1.0700000000000001</v>
      </c>
      <c r="CB19" s="49">
        <v>1.2690000000000001</v>
      </c>
      <c r="CC19" s="49">
        <v>1.27</v>
      </c>
      <c r="CE19" s="51">
        <v>1.004</v>
      </c>
      <c r="CF19" s="51">
        <v>1.0049999999999999</v>
      </c>
      <c r="CG19" s="51">
        <v>1.056</v>
      </c>
      <c r="CH19" s="51">
        <v>1.0569999999999999</v>
      </c>
      <c r="CI19" s="51">
        <v>1.264</v>
      </c>
      <c r="CJ19" s="51">
        <v>1.2649999999999999</v>
      </c>
      <c r="CM19" s="1" t="e">
        <f>IF('Nutritional Status'!#REF!="","",IF('Nutritional Status'!#REF!&gt;CT19,$CU$3,IF('Nutritional Status'!#REF!&gt;CR19,$CS$3,IF('Nutritional Status'!#REF!&gt;CP19,$CQ$3,$CP$3))))</f>
        <v>#REF!</v>
      </c>
      <c r="CN19" s="2">
        <v>15</v>
      </c>
      <c r="CO19" s="1" t="e">
        <f t="shared" si="19"/>
        <v>#REF!</v>
      </c>
      <c r="CP19" s="1" t="e">
        <f t="shared" si="20"/>
        <v>#REF!</v>
      </c>
      <c r="CQ19" s="1" t="e">
        <f t="shared" si="21"/>
        <v>#REF!</v>
      </c>
      <c r="CR19" s="1" t="e">
        <f t="shared" si="21"/>
        <v>#REF!</v>
      </c>
      <c r="CS19" s="1" t="e">
        <f t="shared" si="21"/>
        <v>#REF!</v>
      </c>
      <c r="CT19" s="1" t="e">
        <f t="shared" si="21"/>
        <v>#REF!</v>
      </c>
      <c r="CU19" s="1" t="e">
        <f t="shared" si="21"/>
        <v>#REF!</v>
      </c>
      <c r="CW19" s="2">
        <v>15</v>
      </c>
      <c r="CX19" s="1" t="e">
        <f t="shared" si="22"/>
        <v>#REF!</v>
      </c>
      <c r="CY19" s="1" t="e">
        <f t="shared" si="23"/>
        <v>#REF!</v>
      </c>
      <c r="CZ19" s="1" t="e">
        <f t="shared" si="24"/>
        <v>#REF!</v>
      </c>
      <c r="DA19" s="1" t="e">
        <f t="shared" si="24"/>
        <v>#REF!</v>
      </c>
      <c r="DB19" s="1" t="e">
        <f t="shared" si="24"/>
        <v>#REF!</v>
      </c>
      <c r="DC19" s="1" t="e">
        <f t="shared" si="24"/>
        <v>#REF!</v>
      </c>
      <c r="DD19" s="1" t="e">
        <f t="shared" si="24"/>
        <v>#REF!</v>
      </c>
    </row>
    <row r="20" ht="15" customHeight="1">
      <c r="A20" s="47">
        <v>6.0300000000000002</v>
      </c>
      <c r="B20" s="26">
        <v>3</v>
      </c>
      <c r="C20" s="26">
        <v>75</v>
      </c>
      <c r="D20" s="5"/>
      <c r="E20" s="48">
        <v>12.1</v>
      </c>
      <c r="F20" s="48">
        <f t="shared" si="0"/>
        <v>12.199999999999999</v>
      </c>
      <c r="G20" s="48">
        <f t="shared" si="1"/>
        <v>13</v>
      </c>
      <c r="H20" s="48">
        <f t="shared" si="2"/>
        <v>13.1</v>
      </c>
      <c r="I20" s="48">
        <v>18.600000000000001</v>
      </c>
      <c r="J20" s="48">
        <f t="shared" si="3"/>
        <v>18.700000000000003</v>
      </c>
      <c r="K20" s="49">
        <v>20.899999999999999</v>
      </c>
      <c r="L20" s="49">
        <f t="shared" si="4"/>
        <v>21</v>
      </c>
      <c r="M20" s="3"/>
      <c r="N20" s="48">
        <v>11.6</v>
      </c>
      <c r="O20" s="48">
        <f t="shared" si="5"/>
        <v>11.699999999999999</v>
      </c>
      <c r="P20" s="49">
        <v>12.6</v>
      </c>
      <c r="Q20" s="49">
        <f t="shared" si="6"/>
        <v>12.699999999999999</v>
      </c>
      <c r="R20" s="49">
        <v>19.399999999999999</v>
      </c>
      <c r="S20" s="49">
        <f t="shared" si="7"/>
        <v>19.5</v>
      </c>
      <c r="T20" s="49">
        <v>22.399999999999999</v>
      </c>
      <c r="U20" s="49">
        <f t="shared" si="8"/>
        <v>22.5</v>
      </c>
      <c r="Y20" s="2">
        <v>16</v>
      </c>
      <c r="Z20" s="2" t="e">
        <f t="shared" si="25"/>
        <v>#REF!</v>
      </c>
      <c r="AA20" s="2" t="e">
        <f t="shared" si="9"/>
        <v>#REF!</v>
      </c>
      <c r="AB20" s="2" t="e">
        <f t="shared" si="10"/>
        <v>#REF!</v>
      </c>
      <c r="AC20" s="2" t="e">
        <f t="shared" si="11"/>
        <v>#REF!</v>
      </c>
      <c r="AD20" s="2" t="e">
        <f t="shared" si="12"/>
        <v>#REF!</v>
      </c>
      <c r="AE20" s="2" t="e">
        <f t="shared" si="13"/>
        <v>#REF!</v>
      </c>
      <c r="AF20" s="2" t="e">
        <f t="shared" si="14"/>
        <v>#REF!</v>
      </c>
      <c r="AG20" s="2" t="e">
        <f t="shared" si="15"/>
        <v>#REF!</v>
      </c>
      <c r="AH20" s="2" t="e">
        <f t="shared" si="16"/>
        <v>#REF!</v>
      </c>
      <c r="AJ20" s="2" t="e">
        <f>IF(#REF!="","",VLOOKUP(#REF!,$A$5:$C$173,3,))</f>
        <v>#REF!</v>
      </c>
      <c r="AK20" s="2" t="e">
        <f t="shared" si="17"/>
        <v>#REF!</v>
      </c>
      <c r="AL20" s="2" t="e">
        <f t="shared" si="18"/>
        <v>#REF!</v>
      </c>
      <c r="AM20" s="2" t="e">
        <f t="shared" si="18"/>
        <v>#REF!</v>
      </c>
      <c r="AN20" s="2" t="e">
        <f t="shared" si="18"/>
        <v>#REF!</v>
      </c>
      <c r="AO20" s="2" t="e">
        <f t="shared" si="18"/>
        <v>#REF!</v>
      </c>
      <c r="AP20" s="2" t="e">
        <f t="shared" si="18"/>
        <v>#REF!</v>
      </c>
      <c r="AQ20" s="2" t="e">
        <f t="shared" si="18"/>
        <v>#REF!</v>
      </c>
      <c r="AR20" s="2" t="e">
        <f t="shared" si="18"/>
        <v>#REF!</v>
      </c>
      <c r="AY20" s="2">
        <f t="shared" si="26"/>
        <v>214</v>
      </c>
      <c r="AZ20" s="2">
        <f t="shared" si="27"/>
        <v>214</v>
      </c>
      <c r="BA20" s="66" t="str">
        <f t="shared" si="28"/>
        <v/>
      </c>
      <c r="BB20" s="67"/>
      <c r="BC20" s="68"/>
      <c r="BD20" s="68"/>
      <c r="BE20" s="69"/>
      <c r="BF20" s="70">
        <v>36386</v>
      </c>
      <c r="BG20" s="71">
        <f t="shared" si="29"/>
        <v>17.100000000000001</v>
      </c>
      <c r="BH20" s="72">
        <v>40</v>
      </c>
      <c r="BI20" s="72">
        <v>1.1399999999999999</v>
      </c>
      <c r="BJ20" s="72">
        <f t="shared" si="30"/>
        <v>1.3</v>
      </c>
      <c r="BK20" s="72">
        <f t="shared" si="31"/>
        <v>30.77</v>
      </c>
      <c r="BL20" s="72" t="e">
        <f t="shared" si="32"/>
        <v>#REF!</v>
      </c>
      <c r="BN20" s="1" t="str">
        <f t="shared" si="33"/>
        <v>17.10</v>
      </c>
      <c r="BO20" s="1">
        <f t="shared" si="34"/>
        <v>10</v>
      </c>
      <c r="BP20" s="1" t="str">
        <f t="shared" si="35"/>
        <v>F</v>
      </c>
      <c r="BQ20" s="1" t="str">
        <f t="shared" si="36"/>
        <v>0</v>
      </c>
      <c r="BT20" s="47">
        <v>6.0300000000000002</v>
      </c>
      <c r="BU20" s="26">
        <v>3</v>
      </c>
      <c r="BV20" s="26">
        <v>75</v>
      </c>
      <c r="BW20" s="5"/>
      <c r="BX20" s="49">
        <v>1.0229999999999999</v>
      </c>
      <c r="BY20" s="49">
        <v>1.024</v>
      </c>
      <c r="BZ20" s="49">
        <v>1.0730000000000002</v>
      </c>
      <c r="CA20" s="49">
        <v>1.0740000000000001</v>
      </c>
      <c r="CB20" s="49">
        <v>1.2749999999999999</v>
      </c>
      <c r="CC20" s="49">
        <v>1.276</v>
      </c>
      <c r="CE20" s="51">
        <v>1.008</v>
      </c>
      <c r="CF20" s="51">
        <v>1.0090000000000001</v>
      </c>
      <c r="CG20" s="51">
        <v>1.0600000000000001</v>
      </c>
      <c r="CH20" s="51">
        <v>1.0609999999999999</v>
      </c>
      <c r="CI20" s="51">
        <v>1.27</v>
      </c>
      <c r="CJ20" s="51">
        <v>1.2709999999999999</v>
      </c>
      <c r="CM20" s="1" t="e">
        <f>IF('Nutritional Status'!#REF!="","",IF('Nutritional Status'!#REF!&gt;CT20,$CU$3,IF('Nutritional Status'!#REF!&gt;CR20,$CS$3,IF('Nutritional Status'!#REF!&gt;CP20,$CQ$3,$CP$3))))</f>
        <v>#REF!</v>
      </c>
      <c r="CN20" s="2">
        <v>16</v>
      </c>
      <c r="CO20" s="1" t="e">
        <f t="shared" si="19"/>
        <v>#REF!</v>
      </c>
      <c r="CP20" s="1" t="e">
        <f t="shared" si="20"/>
        <v>#REF!</v>
      </c>
      <c r="CQ20" s="1" t="e">
        <f t="shared" si="21"/>
        <v>#REF!</v>
      </c>
      <c r="CR20" s="1" t="e">
        <f t="shared" si="21"/>
        <v>#REF!</v>
      </c>
      <c r="CS20" s="1" t="e">
        <f t="shared" si="21"/>
        <v>#REF!</v>
      </c>
      <c r="CT20" s="1" t="e">
        <f t="shared" si="21"/>
        <v>#REF!</v>
      </c>
      <c r="CU20" s="1" t="e">
        <f t="shared" si="21"/>
        <v>#REF!</v>
      </c>
      <c r="CW20" s="2">
        <v>16</v>
      </c>
      <c r="CX20" s="1" t="e">
        <f t="shared" si="22"/>
        <v>#REF!</v>
      </c>
      <c r="CY20" s="1" t="e">
        <f t="shared" si="23"/>
        <v>#REF!</v>
      </c>
      <c r="CZ20" s="1" t="e">
        <f t="shared" si="24"/>
        <v>#REF!</v>
      </c>
      <c r="DA20" s="1" t="e">
        <f t="shared" si="24"/>
        <v>#REF!</v>
      </c>
      <c r="DB20" s="1" t="e">
        <f t="shared" si="24"/>
        <v>#REF!</v>
      </c>
      <c r="DC20" s="1" t="e">
        <f t="shared" si="24"/>
        <v>#REF!</v>
      </c>
      <c r="DD20" s="1" t="e">
        <f t="shared" si="24"/>
        <v>#REF!</v>
      </c>
    </row>
    <row r="21" ht="15" customHeight="1">
      <c r="A21" s="47">
        <v>6.04</v>
      </c>
      <c r="B21" s="26">
        <v>4</v>
      </c>
      <c r="C21" s="26">
        <v>76</v>
      </c>
      <c r="D21" s="5"/>
      <c r="E21" s="48">
        <v>12.1</v>
      </c>
      <c r="F21" s="48">
        <f t="shared" si="0"/>
        <v>12.199999999999999</v>
      </c>
      <c r="G21" s="48">
        <f t="shared" si="1"/>
        <v>13</v>
      </c>
      <c r="H21" s="48">
        <f t="shared" si="2"/>
        <v>13.1</v>
      </c>
      <c r="I21" s="48">
        <v>18.699999999999999</v>
      </c>
      <c r="J21" s="48">
        <f t="shared" si="3"/>
        <v>18.800000000000001</v>
      </c>
      <c r="K21" s="49">
        <v>21</v>
      </c>
      <c r="L21" s="49">
        <f t="shared" si="4"/>
        <v>21.100000000000001</v>
      </c>
      <c r="M21" s="3"/>
      <c r="N21" s="48">
        <v>11.6</v>
      </c>
      <c r="O21" s="48">
        <f t="shared" si="5"/>
        <v>11.699999999999999</v>
      </c>
      <c r="P21" s="49">
        <v>12.6</v>
      </c>
      <c r="Q21" s="49">
        <f t="shared" si="6"/>
        <v>12.699999999999999</v>
      </c>
      <c r="R21" s="49">
        <v>19.399999999999999</v>
      </c>
      <c r="S21" s="49">
        <f t="shared" si="7"/>
        <v>19.5</v>
      </c>
      <c r="T21" s="49">
        <v>22.5</v>
      </c>
      <c r="U21" s="49">
        <f t="shared" si="8"/>
        <v>22.600000000000001</v>
      </c>
      <c r="Y21" s="2">
        <v>17</v>
      </c>
      <c r="Z21" s="2" t="e">
        <f t="shared" si="25"/>
        <v>#REF!</v>
      </c>
      <c r="AA21" s="2" t="e">
        <f t="shared" si="9"/>
        <v>#REF!</v>
      </c>
      <c r="AB21" s="2" t="e">
        <f t="shared" si="10"/>
        <v>#REF!</v>
      </c>
      <c r="AC21" s="2" t="e">
        <f t="shared" si="11"/>
        <v>#REF!</v>
      </c>
      <c r="AD21" s="2" t="e">
        <f t="shared" si="12"/>
        <v>#REF!</v>
      </c>
      <c r="AE21" s="2" t="e">
        <f t="shared" si="13"/>
        <v>#REF!</v>
      </c>
      <c r="AF21" s="2" t="e">
        <f t="shared" si="14"/>
        <v>#REF!</v>
      </c>
      <c r="AG21" s="2" t="e">
        <f t="shared" si="15"/>
        <v>#REF!</v>
      </c>
      <c r="AH21" s="2" t="e">
        <f t="shared" si="16"/>
        <v>#REF!</v>
      </c>
      <c r="AJ21" s="2" t="e">
        <f>IF(#REF!="","",VLOOKUP(#REF!,$A$5:$C$173,3,))</f>
        <v>#REF!</v>
      </c>
      <c r="AK21" s="2" t="e">
        <f t="shared" si="17"/>
        <v>#REF!</v>
      </c>
      <c r="AL21" s="2" t="e">
        <f t="shared" si="17"/>
        <v>#REF!</v>
      </c>
      <c r="AM21" s="2" t="e">
        <f t="shared" si="17"/>
        <v>#REF!</v>
      </c>
      <c r="AN21" s="2" t="e">
        <f t="shared" si="17"/>
        <v>#REF!</v>
      </c>
      <c r="AO21" s="2" t="e">
        <f t="shared" si="17"/>
        <v>#REF!</v>
      </c>
      <c r="AP21" s="2" t="e">
        <f t="shared" si="17"/>
        <v>#REF!</v>
      </c>
      <c r="AQ21" s="2" t="e">
        <f t="shared" si="17"/>
        <v>#REF!</v>
      </c>
      <c r="AR21" s="2" t="e">
        <f t="shared" si="17"/>
        <v>#REF!</v>
      </c>
      <c r="AY21" s="2">
        <f t="shared" si="26"/>
        <v>164</v>
      </c>
      <c r="AZ21" s="2">
        <f t="shared" si="27"/>
        <v>164</v>
      </c>
      <c r="BA21" s="66" t="str">
        <f t="shared" si="28"/>
        <v/>
      </c>
      <c r="BB21" s="67"/>
      <c r="BC21" s="68"/>
      <c r="BD21" s="68"/>
      <c r="BE21" s="69"/>
      <c r="BF21" s="70">
        <v>37900</v>
      </c>
      <c r="BG21" s="71">
        <f t="shared" si="29"/>
        <v>13.08</v>
      </c>
      <c r="BH21" s="72">
        <v>37</v>
      </c>
      <c r="BI21" s="72">
        <v>1.3500000000000001</v>
      </c>
      <c r="BJ21" s="72">
        <f t="shared" si="30"/>
        <v>1.8200000000000001</v>
      </c>
      <c r="BK21" s="72">
        <f t="shared" si="31"/>
        <v>20.329999999999998</v>
      </c>
      <c r="BL21" s="72" t="e">
        <f t="shared" si="32"/>
        <v>#REF!</v>
      </c>
      <c r="BN21" s="1" t="str">
        <f t="shared" si="33"/>
        <v>13.08</v>
      </c>
      <c r="BO21" s="1">
        <f t="shared" si="34"/>
        <v>8</v>
      </c>
      <c r="BP21" s="1" t="str">
        <f t="shared" si="35"/>
        <v>F</v>
      </c>
      <c r="BQ21" s="1" t="str">
        <f t="shared" si="36"/>
        <v>0</v>
      </c>
      <c r="BT21" s="47">
        <v>6.04</v>
      </c>
      <c r="BU21" s="26">
        <v>4</v>
      </c>
      <c r="BV21" s="26">
        <v>76</v>
      </c>
      <c r="BW21" s="5"/>
      <c r="BX21" s="49">
        <v>1.0270000000000001</v>
      </c>
      <c r="BY21" s="49">
        <v>1.028</v>
      </c>
      <c r="BZ21" s="49">
        <v>1.077</v>
      </c>
      <c r="CA21" s="49">
        <v>1.0780000000000001</v>
      </c>
      <c r="CB21" s="49">
        <v>1.28</v>
      </c>
      <c r="CC21" s="49">
        <v>1.2809999999999999</v>
      </c>
      <c r="CE21" s="51">
        <v>1.012</v>
      </c>
      <c r="CF21" s="51">
        <v>1.0129999999999999</v>
      </c>
      <c r="CG21" s="51">
        <v>1.0649999999999999</v>
      </c>
      <c r="CH21" s="51">
        <v>1.0659999999999998</v>
      </c>
      <c r="CI21" s="51">
        <v>1.2749999999999999</v>
      </c>
      <c r="CJ21" s="51">
        <v>1.276</v>
      </c>
      <c r="CM21" s="1" t="e">
        <f>IF('Nutritional Status'!#REF!="","",IF('Nutritional Status'!#REF!&gt;CT21,$CU$3,IF('Nutritional Status'!#REF!&gt;CR21,$CS$3,IF('Nutritional Status'!#REF!&gt;CP21,$CQ$3,$CP$3))))</f>
        <v>#REF!</v>
      </c>
      <c r="CN21" s="2">
        <v>17</v>
      </c>
      <c r="CO21" s="1" t="e">
        <f t="shared" si="19"/>
        <v>#REF!</v>
      </c>
      <c r="CP21" s="1" t="e">
        <f t="shared" si="20"/>
        <v>#REF!</v>
      </c>
      <c r="CQ21" s="1" t="e">
        <f t="shared" si="20"/>
        <v>#REF!</v>
      </c>
      <c r="CR21" s="1" t="e">
        <f t="shared" si="20"/>
        <v>#REF!</v>
      </c>
      <c r="CS21" s="1" t="e">
        <f t="shared" si="20"/>
        <v>#REF!</v>
      </c>
      <c r="CT21" s="1" t="e">
        <f t="shared" si="20"/>
        <v>#REF!</v>
      </c>
      <c r="CU21" s="1" t="e">
        <f t="shared" si="20"/>
        <v>#REF!</v>
      </c>
      <c r="CW21" s="2">
        <v>17</v>
      </c>
      <c r="CX21" s="1" t="e">
        <f t="shared" si="22"/>
        <v>#REF!</v>
      </c>
      <c r="CY21" s="1" t="e">
        <f t="shared" si="23"/>
        <v>#REF!</v>
      </c>
      <c r="CZ21" s="1" t="e">
        <f t="shared" si="23"/>
        <v>#REF!</v>
      </c>
      <c r="DA21" s="1" t="e">
        <f t="shared" si="23"/>
        <v>#REF!</v>
      </c>
      <c r="DB21" s="1" t="e">
        <f t="shared" si="23"/>
        <v>#REF!</v>
      </c>
      <c r="DC21" s="1" t="e">
        <f t="shared" si="23"/>
        <v>#REF!</v>
      </c>
      <c r="DD21" s="1" t="e">
        <f t="shared" si="23"/>
        <v>#REF!</v>
      </c>
    </row>
    <row r="22" ht="15" customHeight="1">
      <c r="A22" s="47">
        <v>6.0499999999999998</v>
      </c>
      <c r="B22" s="26">
        <v>5</v>
      </c>
      <c r="C22" s="26">
        <v>77</v>
      </c>
      <c r="D22" s="5"/>
      <c r="E22" s="48">
        <v>12.1</v>
      </c>
      <c r="F22" s="48">
        <f t="shared" si="0"/>
        <v>12.199999999999999</v>
      </c>
      <c r="G22" s="48">
        <f t="shared" si="1"/>
        <v>13</v>
      </c>
      <c r="H22" s="48">
        <f t="shared" si="2"/>
        <v>13.1</v>
      </c>
      <c r="I22" s="48">
        <v>18.699999999999999</v>
      </c>
      <c r="J22" s="48">
        <f t="shared" si="3"/>
        <v>18.800000000000001</v>
      </c>
      <c r="K22" s="49">
        <v>21</v>
      </c>
      <c r="L22" s="49">
        <f t="shared" si="4"/>
        <v>21.100000000000001</v>
      </c>
      <c r="M22" s="3"/>
      <c r="N22" s="48">
        <v>11.6</v>
      </c>
      <c r="O22" s="48">
        <f t="shared" si="5"/>
        <v>11.699999999999999</v>
      </c>
      <c r="P22" s="49">
        <v>12.6</v>
      </c>
      <c r="Q22" s="49">
        <f t="shared" si="6"/>
        <v>12.699999999999999</v>
      </c>
      <c r="R22" s="49">
        <v>19.5</v>
      </c>
      <c r="S22" s="49">
        <f t="shared" si="7"/>
        <v>19.600000000000001</v>
      </c>
      <c r="T22" s="49">
        <v>22.600000000000001</v>
      </c>
      <c r="U22" s="49">
        <f t="shared" si="8"/>
        <v>22.700000000000003</v>
      </c>
      <c r="Y22" s="2">
        <v>18</v>
      </c>
      <c r="Z22" s="2" t="e">
        <f t="shared" si="25"/>
        <v>#REF!</v>
      </c>
      <c r="AA22" s="2" t="e">
        <f t="shared" si="9"/>
        <v>#REF!</v>
      </c>
      <c r="AB22" s="2" t="e">
        <f t="shared" si="10"/>
        <v>#REF!</v>
      </c>
      <c r="AC22" s="2" t="e">
        <f t="shared" si="11"/>
        <v>#REF!</v>
      </c>
      <c r="AD22" s="2" t="e">
        <f t="shared" si="12"/>
        <v>#REF!</v>
      </c>
      <c r="AE22" s="2" t="e">
        <f t="shared" si="13"/>
        <v>#REF!</v>
      </c>
      <c r="AF22" s="2" t="e">
        <f t="shared" si="14"/>
        <v>#REF!</v>
      </c>
      <c r="AG22" s="2" t="e">
        <f t="shared" si="15"/>
        <v>#REF!</v>
      </c>
      <c r="AH22" s="2" t="e">
        <f t="shared" si="16"/>
        <v>#REF!</v>
      </c>
      <c r="AJ22" s="2" t="e">
        <f>IF(#REF!="","",VLOOKUP(#REF!,$A$5:$C$173,3,))</f>
        <v>#REF!</v>
      </c>
      <c r="AK22" s="2" t="e">
        <f t="shared" si="17"/>
        <v>#REF!</v>
      </c>
      <c r="AL22" s="2" t="e">
        <f t="shared" si="17"/>
        <v>#REF!</v>
      </c>
      <c r="AM22" s="2" t="e">
        <f t="shared" si="17"/>
        <v>#REF!</v>
      </c>
      <c r="AN22" s="2" t="e">
        <f t="shared" si="17"/>
        <v>#REF!</v>
      </c>
      <c r="AO22" s="2" t="e">
        <f t="shared" si="17"/>
        <v>#REF!</v>
      </c>
      <c r="AP22" s="2" t="e">
        <f t="shared" si="17"/>
        <v>#REF!</v>
      </c>
      <c r="AQ22" s="2" t="e">
        <f t="shared" si="17"/>
        <v>#REF!</v>
      </c>
      <c r="AR22" s="2" t="e">
        <f t="shared" si="17"/>
        <v>#REF!</v>
      </c>
      <c r="AY22" s="2">
        <f t="shared" si="26"/>
        <v>183</v>
      </c>
      <c r="AZ22" s="2">
        <f t="shared" si="27"/>
        <v>183</v>
      </c>
      <c r="BA22" s="66" t="str">
        <f t="shared" si="28"/>
        <v/>
      </c>
      <c r="BB22" s="67"/>
      <c r="BC22" s="68"/>
      <c r="BD22" s="68"/>
      <c r="BE22" s="69"/>
      <c r="BF22" s="70">
        <v>37312</v>
      </c>
      <c r="BG22" s="71">
        <f t="shared" si="29"/>
        <v>15.029999999999999</v>
      </c>
      <c r="BH22" s="72">
        <v>20</v>
      </c>
      <c r="BI22" s="72">
        <v>1.1100000000000001</v>
      </c>
      <c r="BJ22" s="72">
        <f t="shared" si="30"/>
        <v>1.23</v>
      </c>
      <c r="BK22" s="72">
        <f t="shared" si="31"/>
        <v>16.260000000000002</v>
      </c>
      <c r="BL22" s="72" t="e">
        <f t="shared" si="32"/>
        <v>#REF!</v>
      </c>
      <c r="BN22" s="1" t="str">
        <f t="shared" si="33"/>
        <v>15.03</v>
      </c>
      <c r="BO22" s="1">
        <f t="shared" si="34"/>
        <v>3</v>
      </c>
      <c r="BP22" s="1" t="str">
        <f t="shared" si="35"/>
        <v>F</v>
      </c>
      <c r="BQ22" s="1" t="str">
        <f t="shared" si="36"/>
        <v>0</v>
      </c>
      <c r="BT22" s="47">
        <v>6.0499999999999998</v>
      </c>
      <c r="BU22" s="26">
        <v>5</v>
      </c>
      <c r="BV22" s="26">
        <v>77</v>
      </c>
      <c r="BW22" s="5"/>
      <c r="BX22" s="49">
        <v>1.0309999999999999</v>
      </c>
      <c r="BY22" s="49">
        <v>1.0319999999999998</v>
      </c>
      <c r="BZ22" s="49">
        <v>1.0810000000000002</v>
      </c>
      <c r="CA22" s="49">
        <v>1.0820000000000001</v>
      </c>
      <c r="CB22" s="49">
        <v>1.2849999999999999</v>
      </c>
      <c r="CC22" s="49">
        <v>1.286</v>
      </c>
      <c r="CE22" s="51">
        <v>1.016</v>
      </c>
      <c r="CF22" s="51">
        <v>1.0170000000000001</v>
      </c>
      <c r="CG22" s="51">
        <v>1.069</v>
      </c>
      <c r="CH22" s="51">
        <v>1.0700000000000001</v>
      </c>
      <c r="CI22" s="51">
        <v>1.28</v>
      </c>
      <c r="CJ22" s="51">
        <v>1.2809999999999999</v>
      </c>
      <c r="CM22" s="1" t="e">
        <f>IF('Nutritional Status'!#REF!="","",IF('Nutritional Status'!#REF!&gt;CT22,$CU$3,IF('Nutritional Status'!#REF!&gt;CR22,$CS$3,IF('Nutritional Status'!#REF!&gt;CP22,$CQ$3,$CP$3))))</f>
        <v>#REF!</v>
      </c>
      <c r="CN22" s="2">
        <v>18</v>
      </c>
      <c r="CO22" s="1" t="e">
        <f t="shared" si="19"/>
        <v>#REF!</v>
      </c>
      <c r="CP22" s="1" t="e">
        <f t="shared" si="20"/>
        <v>#REF!</v>
      </c>
      <c r="CQ22" s="1" t="e">
        <f t="shared" si="20"/>
        <v>#REF!</v>
      </c>
      <c r="CR22" s="1" t="e">
        <f t="shared" si="20"/>
        <v>#REF!</v>
      </c>
      <c r="CS22" s="1" t="e">
        <f t="shared" si="20"/>
        <v>#REF!</v>
      </c>
      <c r="CT22" s="1" t="e">
        <f t="shared" si="20"/>
        <v>#REF!</v>
      </c>
      <c r="CU22" s="1" t="e">
        <f t="shared" si="20"/>
        <v>#REF!</v>
      </c>
      <c r="CW22" s="2">
        <v>18</v>
      </c>
      <c r="CX22" s="1" t="e">
        <f t="shared" si="22"/>
        <v>#REF!</v>
      </c>
      <c r="CY22" s="1" t="e">
        <f t="shared" si="23"/>
        <v>#REF!</v>
      </c>
      <c r="CZ22" s="1" t="e">
        <f t="shared" si="23"/>
        <v>#REF!</v>
      </c>
      <c r="DA22" s="1" t="e">
        <f t="shared" si="23"/>
        <v>#REF!</v>
      </c>
      <c r="DB22" s="1" t="e">
        <f t="shared" si="23"/>
        <v>#REF!</v>
      </c>
      <c r="DC22" s="1" t="e">
        <f t="shared" si="23"/>
        <v>#REF!</v>
      </c>
      <c r="DD22" s="1" t="e">
        <f t="shared" si="23"/>
        <v>#REF!</v>
      </c>
    </row>
    <row r="23" ht="15" customHeight="1">
      <c r="A23" s="47">
        <v>6.0599999999999996</v>
      </c>
      <c r="B23" s="26">
        <v>6</v>
      </c>
      <c r="C23" s="26">
        <v>78</v>
      </c>
      <c r="D23" s="5"/>
      <c r="E23" s="48">
        <v>12.1</v>
      </c>
      <c r="F23" s="48">
        <f t="shared" si="0"/>
        <v>12.199999999999999</v>
      </c>
      <c r="G23" s="48">
        <f t="shared" si="1"/>
        <v>13</v>
      </c>
      <c r="H23" s="48">
        <f t="shared" si="2"/>
        <v>13.1</v>
      </c>
      <c r="I23" s="48">
        <v>18.699999999999999</v>
      </c>
      <c r="J23" s="48">
        <f t="shared" si="3"/>
        <v>18.800000000000001</v>
      </c>
      <c r="K23" s="49">
        <v>21.100000000000001</v>
      </c>
      <c r="L23" s="49">
        <f t="shared" si="4"/>
        <v>21.200000000000003</v>
      </c>
      <c r="M23" s="3"/>
      <c r="N23" s="48">
        <v>11.6</v>
      </c>
      <c r="O23" s="48">
        <f t="shared" si="5"/>
        <v>11.699999999999999</v>
      </c>
      <c r="P23" s="49">
        <v>12.6</v>
      </c>
      <c r="Q23" s="49">
        <f t="shared" si="6"/>
        <v>12.699999999999999</v>
      </c>
      <c r="R23" s="49">
        <v>19.5</v>
      </c>
      <c r="S23" s="49">
        <f t="shared" si="7"/>
        <v>19.600000000000001</v>
      </c>
      <c r="T23" s="49">
        <v>22.699999999999999</v>
      </c>
      <c r="U23" s="49">
        <f t="shared" si="8"/>
        <v>22.800000000000001</v>
      </c>
      <c r="Y23" s="2">
        <v>19</v>
      </c>
      <c r="Z23" s="2" t="e">
        <f t="shared" si="25"/>
        <v>#REF!</v>
      </c>
      <c r="AA23" s="2" t="e">
        <f t="shared" si="9"/>
        <v>#REF!</v>
      </c>
      <c r="AB23" s="2" t="e">
        <f t="shared" si="10"/>
        <v>#REF!</v>
      </c>
      <c r="AC23" s="2" t="e">
        <f t="shared" si="11"/>
        <v>#REF!</v>
      </c>
      <c r="AD23" s="2" t="e">
        <f t="shared" si="12"/>
        <v>#REF!</v>
      </c>
      <c r="AE23" s="2" t="e">
        <f t="shared" si="13"/>
        <v>#REF!</v>
      </c>
      <c r="AF23" s="2" t="e">
        <f t="shared" si="14"/>
        <v>#REF!</v>
      </c>
      <c r="AG23" s="2" t="e">
        <f t="shared" si="15"/>
        <v>#REF!</v>
      </c>
      <c r="AH23" s="2" t="e">
        <f t="shared" si="16"/>
        <v>#REF!</v>
      </c>
      <c r="AJ23" s="2" t="e">
        <f>IF(#REF!="","",VLOOKUP(#REF!,$A$5:$C$173,3,))</f>
        <v>#REF!</v>
      </c>
      <c r="AK23" s="2" t="e">
        <f t="shared" si="17"/>
        <v>#REF!</v>
      </c>
      <c r="AL23" s="2" t="e">
        <f t="shared" si="17"/>
        <v>#REF!</v>
      </c>
      <c r="AM23" s="2" t="e">
        <f t="shared" si="17"/>
        <v>#REF!</v>
      </c>
      <c r="AN23" s="2" t="e">
        <f t="shared" si="17"/>
        <v>#REF!</v>
      </c>
      <c r="AO23" s="2" t="e">
        <f t="shared" si="17"/>
        <v>#REF!</v>
      </c>
      <c r="AP23" s="2" t="e">
        <f t="shared" si="17"/>
        <v>#REF!</v>
      </c>
      <c r="AQ23" s="2" t="e">
        <f t="shared" si="17"/>
        <v>#REF!</v>
      </c>
      <c r="AR23" s="2" t="e">
        <f t="shared" si="17"/>
        <v>#REF!</v>
      </c>
      <c r="AY23" s="2">
        <f t="shared" si="26"/>
        <v>214</v>
      </c>
      <c r="AZ23" s="2">
        <f t="shared" si="27"/>
        <v>214</v>
      </c>
      <c r="BA23" s="66" t="str">
        <f t="shared" si="28"/>
        <v/>
      </c>
      <c r="BB23" s="67"/>
      <c r="BC23" s="68"/>
      <c r="BD23" s="68"/>
      <c r="BE23" s="69"/>
      <c r="BF23" s="73">
        <v>36386</v>
      </c>
      <c r="BG23" s="71">
        <f t="shared" si="29"/>
        <v>17.100000000000001</v>
      </c>
      <c r="BH23" s="72">
        <v>40</v>
      </c>
      <c r="BI23" s="72">
        <v>1.1399999999999999</v>
      </c>
      <c r="BJ23" s="72">
        <f t="shared" si="30"/>
        <v>1.3</v>
      </c>
      <c r="BK23" s="72">
        <f t="shared" si="31"/>
        <v>30.77</v>
      </c>
      <c r="BL23" s="72" t="e">
        <f t="shared" si="32"/>
        <v>#REF!</v>
      </c>
      <c r="BN23" s="1" t="str">
        <f t="shared" si="33"/>
        <v>17.10</v>
      </c>
      <c r="BO23" s="1">
        <f t="shared" si="34"/>
        <v>10</v>
      </c>
      <c r="BP23" s="1" t="str">
        <f t="shared" si="35"/>
        <v>F</v>
      </c>
      <c r="BQ23" s="1" t="str">
        <f t="shared" si="36"/>
        <v>0</v>
      </c>
      <c r="BT23" s="47">
        <v>6.0599999999999996</v>
      </c>
      <c r="BU23" s="26">
        <v>6</v>
      </c>
      <c r="BV23" s="26">
        <v>78</v>
      </c>
      <c r="BW23" s="5"/>
      <c r="BX23" s="49">
        <v>1.0349999999999999</v>
      </c>
      <c r="BY23" s="49">
        <v>1.036</v>
      </c>
      <c r="BZ23" s="49">
        <v>1.0860000000000001</v>
      </c>
      <c r="CA23" s="49">
        <v>1.087</v>
      </c>
      <c r="CB23" s="49">
        <v>1.2909999999999999</v>
      </c>
      <c r="CC23" s="49">
        <v>1.2919999999999998</v>
      </c>
      <c r="CE23" s="51">
        <v>1.02</v>
      </c>
      <c r="CF23" s="51">
        <v>1.0209999999999999</v>
      </c>
      <c r="CG23" s="51">
        <v>1.0730000000000002</v>
      </c>
      <c r="CH23" s="51">
        <v>1.0740000000000001</v>
      </c>
      <c r="CI23" s="51">
        <v>1.286</v>
      </c>
      <c r="CJ23" s="51">
        <v>1.2869999999999999</v>
      </c>
      <c r="CM23" s="1" t="e">
        <f>IF('Nutritional Status'!#REF!="","",IF('Nutritional Status'!#REF!&gt;CT23,$CU$3,IF('Nutritional Status'!#REF!&gt;CR23,$CS$3,IF('Nutritional Status'!#REF!&gt;CP23,$CQ$3,$CP$3))))</f>
        <v>#REF!</v>
      </c>
      <c r="CN23" s="2">
        <v>19</v>
      </c>
      <c r="CO23" s="1" t="e">
        <f t="shared" si="19"/>
        <v>#REF!</v>
      </c>
      <c r="CP23" s="1" t="e">
        <f t="shared" si="20"/>
        <v>#REF!</v>
      </c>
      <c r="CQ23" s="1" t="e">
        <f t="shared" si="20"/>
        <v>#REF!</v>
      </c>
      <c r="CR23" s="1" t="e">
        <f t="shared" si="20"/>
        <v>#REF!</v>
      </c>
      <c r="CS23" s="1" t="e">
        <f t="shared" si="20"/>
        <v>#REF!</v>
      </c>
      <c r="CT23" s="1" t="e">
        <f t="shared" si="20"/>
        <v>#REF!</v>
      </c>
      <c r="CU23" s="1" t="e">
        <f t="shared" si="20"/>
        <v>#REF!</v>
      </c>
      <c r="CW23" s="2">
        <v>19</v>
      </c>
      <c r="CX23" s="1" t="e">
        <f t="shared" si="22"/>
        <v>#REF!</v>
      </c>
      <c r="CY23" s="1" t="e">
        <f t="shared" si="23"/>
        <v>#REF!</v>
      </c>
      <c r="CZ23" s="1" t="e">
        <f t="shared" si="23"/>
        <v>#REF!</v>
      </c>
      <c r="DA23" s="1" t="e">
        <f t="shared" si="23"/>
        <v>#REF!</v>
      </c>
      <c r="DB23" s="1" t="e">
        <f t="shared" si="23"/>
        <v>#REF!</v>
      </c>
      <c r="DC23" s="1" t="e">
        <f t="shared" si="23"/>
        <v>#REF!</v>
      </c>
      <c r="DD23" s="1" t="e">
        <f t="shared" si="23"/>
        <v>#REF!</v>
      </c>
    </row>
    <row r="24" ht="15" customHeight="1">
      <c r="A24" s="47">
        <v>6.0700000000000003</v>
      </c>
      <c r="B24" s="26">
        <v>7</v>
      </c>
      <c r="C24" s="26">
        <v>79</v>
      </c>
      <c r="D24" s="5"/>
      <c r="E24" s="48">
        <v>12.1</v>
      </c>
      <c r="F24" s="48">
        <f t="shared" si="0"/>
        <v>12.199999999999999</v>
      </c>
      <c r="G24" s="48">
        <f t="shared" si="1"/>
        <v>13</v>
      </c>
      <c r="H24" s="48">
        <f t="shared" si="2"/>
        <v>13.1</v>
      </c>
      <c r="I24" s="48">
        <v>18.800000000000001</v>
      </c>
      <c r="J24" s="48">
        <f t="shared" si="3"/>
        <v>18.900000000000002</v>
      </c>
      <c r="K24" s="49">
        <v>21.199999999999999</v>
      </c>
      <c r="L24" s="49">
        <f t="shared" si="4"/>
        <v>21.300000000000001</v>
      </c>
      <c r="M24" s="3"/>
      <c r="N24" s="48">
        <v>11.6</v>
      </c>
      <c r="O24" s="48">
        <f t="shared" si="5"/>
        <v>11.699999999999999</v>
      </c>
      <c r="P24" s="49">
        <v>12.6</v>
      </c>
      <c r="Q24" s="49">
        <f t="shared" si="6"/>
        <v>12.699999999999999</v>
      </c>
      <c r="R24" s="49">
        <v>19.600000000000001</v>
      </c>
      <c r="S24" s="49">
        <f t="shared" si="7"/>
        <v>19.700000000000003</v>
      </c>
      <c r="T24" s="49">
        <v>22.800000000000001</v>
      </c>
      <c r="U24" s="49">
        <f t="shared" si="8"/>
        <v>22.900000000000002</v>
      </c>
      <c r="Y24" s="2">
        <v>20</v>
      </c>
      <c r="Z24" s="2" t="e">
        <f t="shared" si="25"/>
        <v>#REF!</v>
      </c>
      <c r="AA24" s="2" t="e">
        <f t="shared" si="9"/>
        <v>#REF!</v>
      </c>
      <c r="AB24" s="2" t="e">
        <f t="shared" si="10"/>
        <v>#REF!</v>
      </c>
      <c r="AC24" s="2" t="e">
        <f t="shared" si="11"/>
        <v>#REF!</v>
      </c>
      <c r="AD24" s="2" t="e">
        <f t="shared" si="12"/>
        <v>#REF!</v>
      </c>
      <c r="AE24" s="2" t="e">
        <f t="shared" si="13"/>
        <v>#REF!</v>
      </c>
      <c r="AF24" s="2" t="e">
        <f t="shared" si="14"/>
        <v>#REF!</v>
      </c>
      <c r="AG24" s="2" t="e">
        <f t="shared" si="15"/>
        <v>#REF!</v>
      </c>
      <c r="AH24" s="2" t="e">
        <f t="shared" si="16"/>
        <v>#REF!</v>
      </c>
      <c r="AJ24" s="2" t="e">
        <f>IF(#REF!="","",VLOOKUP(#REF!,$A$5:$C$173,3,))</f>
        <v>#REF!</v>
      </c>
      <c r="AK24" s="2" t="e">
        <f t="shared" si="17"/>
        <v>#REF!</v>
      </c>
      <c r="AL24" s="2" t="e">
        <f t="shared" si="17"/>
        <v>#REF!</v>
      </c>
      <c r="AM24" s="2" t="e">
        <f t="shared" si="17"/>
        <v>#REF!</v>
      </c>
      <c r="AN24" s="2" t="e">
        <f t="shared" si="17"/>
        <v>#REF!</v>
      </c>
      <c r="AO24" s="2" t="e">
        <f t="shared" si="17"/>
        <v>#REF!</v>
      </c>
      <c r="AP24" s="2" t="e">
        <f t="shared" si="17"/>
        <v>#REF!</v>
      </c>
      <c r="AQ24" s="2" t="e">
        <f t="shared" si="17"/>
        <v>#REF!</v>
      </c>
      <c r="AR24" s="2" t="e">
        <f t="shared" si="17"/>
        <v>#REF!</v>
      </c>
      <c r="AY24" s="2">
        <f t="shared" si="26"/>
        <v>164</v>
      </c>
      <c r="AZ24" s="2">
        <f t="shared" si="27"/>
        <v>164</v>
      </c>
      <c r="BA24" s="66" t="str">
        <f t="shared" si="28"/>
        <v/>
      </c>
      <c r="BB24" s="67"/>
      <c r="BC24" s="68"/>
      <c r="BD24" s="68"/>
      <c r="BE24" s="69"/>
      <c r="BF24" s="73">
        <v>37900</v>
      </c>
      <c r="BG24" s="71">
        <f t="shared" si="29"/>
        <v>13.08</v>
      </c>
      <c r="BH24" s="72">
        <v>37</v>
      </c>
      <c r="BI24" s="72">
        <v>1.3500000000000001</v>
      </c>
      <c r="BJ24" s="72">
        <f t="shared" si="30"/>
        <v>1.8200000000000001</v>
      </c>
      <c r="BK24" s="72">
        <f t="shared" si="31"/>
        <v>20.329999999999998</v>
      </c>
      <c r="BL24" s="72" t="e">
        <f t="shared" si="32"/>
        <v>#REF!</v>
      </c>
      <c r="BN24" s="1" t="str">
        <f t="shared" si="33"/>
        <v>13.08</v>
      </c>
      <c r="BO24" s="1">
        <f t="shared" si="34"/>
        <v>8</v>
      </c>
      <c r="BP24" s="1" t="str">
        <f t="shared" si="35"/>
        <v>F</v>
      </c>
      <c r="BQ24" s="1" t="str">
        <f t="shared" si="36"/>
        <v>0</v>
      </c>
      <c r="BT24" s="47">
        <v>6.0700000000000003</v>
      </c>
      <c r="BU24" s="26">
        <v>7</v>
      </c>
      <c r="BV24" s="26">
        <v>79</v>
      </c>
      <c r="BW24" s="5"/>
      <c r="BX24" s="49">
        <v>1.038</v>
      </c>
      <c r="BY24" s="49">
        <v>1.0389999999999999</v>
      </c>
      <c r="BZ24" s="49">
        <v>1.0900000000000001</v>
      </c>
      <c r="CA24" s="49">
        <v>1.091</v>
      </c>
      <c r="CB24" s="49">
        <v>1.296</v>
      </c>
      <c r="CC24" s="49">
        <v>1.2969999999999999</v>
      </c>
      <c r="CE24" s="51">
        <v>1.024</v>
      </c>
      <c r="CF24" s="51">
        <v>1.0249999999999999</v>
      </c>
      <c r="CG24" s="51">
        <v>1.077</v>
      </c>
      <c r="CH24" s="51">
        <v>1.0780000000000001</v>
      </c>
      <c r="CI24" s="51">
        <v>1.2909999999999999</v>
      </c>
      <c r="CJ24" s="51">
        <v>1.2919999999999998</v>
      </c>
      <c r="CM24" s="1" t="e">
        <f>IF('Nutritional Status'!#REF!="","",IF('Nutritional Status'!#REF!&gt;CT24,$CU$3,IF('Nutritional Status'!#REF!&gt;CR24,$CS$3,IF('Nutritional Status'!#REF!&gt;CP24,$CQ$3,$CP$3))))</f>
        <v>#REF!</v>
      </c>
      <c r="CN24" s="2">
        <v>20</v>
      </c>
      <c r="CO24" s="1" t="e">
        <f t="shared" si="19"/>
        <v>#REF!</v>
      </c>
      <c r="CP24" s="1" t="e">
        <f t="shared" si="20"/>
        <v>#REF!</v>
      </c>
      <c r="CQ24" s="1" t="e">
        <f t="shared" si="20"/>
        <v>#REF!</v>
      </c>
      <c r="CR24" s="1" t="e">
        <f t="shared" si="20"/>
        <v>#REF!</v>
      </c>
      <c r="CS24" s="1" t="e">
        <f t="shared" si="20"/>
        <v>#REF!</v>
      </c>
      <c r="CT24" s="1" t="e">
        <f t="shared" si="20"/>
        <v>#REF!</v>
      </c>
      <c r="CU24" s="1" t="e">
        <f t="shared" si="20"/>
        <v>#REF!</v>
      </c>
      <c r="CW24" s="2">
        <v>20</v>
      </c>
      <c r="CX24" s="1" t="e">
        <f t="shared" si="22"/>
        <v>#REF!</v>
      </c>
      <c r="CY24" s="1" t="e">
        <f t="shared" si="23"/>
        <v>#REF!</v>
      </c>
      <c r="CZ24" s="1" t="e">
        <f t="shared" si="23"/>
        <v>#REF!</v>
      </c>
      <c r="DA24" s="1" t="e">
        <f t="shared" si="23"/>
        <v>#REF!</v>
      </c>
      <c r="DB24" s="1" t="e">
        <f t="shared" si="23"/>
        <v>#REF!</v>
      </c>
      <c r="DC24" s="1" t="e">
        <f t="shared" si="23"/>
        <v>#REF!</v>
      </c>
      <c r="DD24" s="1" t="e">
        <f t="shared" si="23"/>
        <v>#REF!</v>
      </c>
    </row>
    <row r="25" ht="15" customHeight="1">
      <c r="A25" s="47">
        <v>6.0800000000000001</v>
      </c>
      <c r="B25" s="26">
        <v>8</v>
      </c>
      <c r="C25" s="26">
        <v>80</v>
      </c>
      <c r="D25" s="5"/>
      <c r="E25" s="48">
        <v>12.1</v>
      </c>
      <c r="F25" s="48">
        <f t="shared" si="0"/>
        <v>12.199999999999999</v>
      </c>
      <c r="G25" s="48">
        <f t="shared" si="1"/>
        <v>13</v>
      </c>
      <c r="H25" s="48">
        <f t="shared" si="2"/>
        <v>13.1</v>
      </c>
      <c r="I25" s="48">
        <v>18.800000000000001</v>
      </c>
      <c r="J25" s="48">
        <f t="shared" si="3"/>
        <v>18.900000000000002</v>
      </c>
      <c r="K25" s="49">
        <v>21.300000000000001</v>
      </c>
      <c r="L25" s="49">
        <f t="shared" si="4"/>
        <v>21.400000000000002</v>
      </c>
      <c r="M25" s="3"/>
      <c r="N25" s="48">
        <v>11.6</v>
      </c>
      <c r="O25" s="48">
        <f t="shared" si="5"/>
        <v>11.699999999999999</v>
      </c>
      <c r="P25" s="49">
        <v>12.6</v>
      </c>
      <c r="Q25" s="49">
        <f t="shared" si="6"/>
        <v>12.699999999999999</v>
      </c>
      <c r="R25" s="49">
        <v>19.600000000000001</v>
      </c>
      <c r="S25" s="49">
        <f t="shared" si="7"/>
        <v>19.700000000000003</v>
      </c>
      <c r="T25" s="49">
        <v>22.899999999999999</v>
      </c>
      <c r="U25" s="49">
        <f t="shared" si="8"/>
        <v>23</v>
      </c>
      <c r="Y25" s="2">
        <v>21</v>
      </c>
      <c r="Z25" s="2" t="e">
        <f t="shared" si="25"/>
        <v>#REF!</v>
      </c>
      <c r="AA25" s="2" t="e">
        <f t="shared" si="9"/>
        <v>#REF!</v>
      </c>
      <c r="AB25" s="2" t="e">
        <f t="shared" si="10"/>
        <v>#REF!</v>
      </c>
      <c r="AC25" s="2" t="e">
        <f t="shared" si="11"/>
        <v>#REF!</v>
      </c>
      <c r="AD25" s="2" t="e">
        <f t="shared" si="12"/>
        <v>#REF!</v>
      </c>
      <c r="AE25" s="2" t="e">
        <f t="shared" si="13"/>
        <v>#REF!</v>
      </c>
      <c r="AF25" s="2" t="e">
        <f t="shared" si="14"/>
        <v>#REF!</v>
      </c>
      <c r="AG25" s="2" t="e">
        <f t="shared" si="15"/>
        <v>#REF!</v>
      </c>
      <c r="AH25" s="2" t="e">
        <f t="shared" si="16"/>
        <v>#REF!</v>
      </c>
      <c r="AJ25" s="2" t="e">
        <f>IF(#REF!="","",VLOOKUP(#REF!,$A$5:$C$173,3,))</f>
        <v>#REF!</v>
      </c>
      <c r="AK25" s="2" t="e">
        <f t="shared" si="17"/>
        <v>#REF!</v>
      </c>
      <c r="AL25" s="2" t="e">
        <f t="shared" si="17"/>
        <v>#REF!</v>
      </c>
      <c r="AM25" s="2" t="e">
        <f t="shared" si="17"/>
        <v>#REF!</v>
      </c>
      <c r="AN25" s="2" t="e">
        <f t="shared" si="17"/>
        <v>#REF!</v>
      </c>
      <c r="AO25" s="2" t="e">
        <f t="shared" si="17"/>
        <v>#REF!</v>
      </c>
      <c r="AP25" s="2" t="e">
        <f t="shared" si="17"/>
        <v>#REF!</v>
      </c>
      <c r="AQ25" s="2" t="e">
        <f t="shared" si="17"/>
        <v>#REF!</v>
      </c>
      <c r="AR25" s="2" t="e">
        <f t="shared" si="17"/>
        <v>#REF!</v>
      </c>
      <c r="AY25" s="2">
        <f t="shared" si="26"/>
        <v>183</v>
      </c>
      <c r="AZ25" s="2">
        <f t="shared" si="27"/>
        <v>183</v>
      </c>
      <c r="BA25" s="66" t="str">
        <f t="shared" si="28"/>
        <v/>
      </c>
      <c r="BB25" s="67"/>
      <c r="BC25" s="68"/>
      <c r="BD25" s="68"/>
      <c r="BE25" s="69"/>
      <c r="BF25" s="73">
        <v>37312</v>
      </c>
      <c r="BG25" s="71">
        <f t="shared" si="29"/>
        <v>15.029999999999999</v>
      </c>
      <c r="BH25" s="72">
        <v>20</v>
      </c>
      <c r="BI25" s="72">
        <v>1.1100000000000001</v>
      </c>
      <c r="BJ25" s="72">
        <f t="shared" si="30"/>
        <v>1.23</v>
      </c>
      <c r="BK25" s="72">
        <f t="shared" si="31"/>
        <v>16.260000000000002</v>
      </c>
      <c r="BL25" s="72" t="e">
        <f t="shared" si="32"/>
        <v>#REF!</v>
      </c>
      <c r="BN25" s="1" t="str">
        <f t="shared" si="33"/>
        <v>15.03</v>
      </c>
      <c r="BO25" s="1">
        <f t="shared" si="34"/>
        <v>3</v>
      </c>
      <c r="BP25" s="1" t="str">
        <f t="shared" si="35"/>
        <v>F</v>
      </c>
      <c r="BQ25" s="1" t="str">
        <f t="shared" si="36"/>
        <v>0</v>
      </c>
      <c r="BT25" s="47">
        <v>6.0800000000000001</v>
      </c>
      <c r="BU25" s="26">
        <v>8</v>
      </c>
      <c r="BV25" s="26">
        <v>80</v>
      </c>
      <c r="BW25" s="5"/>
      <c r="BX25" s="49">
        <v>1.042</v>
      </c>
      <c r="BY25" s="49">
        <v>1.0429999999999999</v>
      </c>
      <c r="BZ25" s="49">
        <v>1.0940000000000001</v>
      </c>
      <c r="CA25" s="49">
        <v>1.095</v>
      </c>
      <c r="CB25" s="49">
        <v>1.3019999999999998</v>
      </c>
      <c r="CC25" s="49">
        <v>1.3029999999999999</v>
      </c>
      <c r="CE25" s="51">
        <v>1.028</v>
      </c>
      <c r="CF25" s="51">
        <v>1.0290000000000001</v>
      </c>
      <c r="CG25" s="51">
        <v>1.0810000000000002</v>
      </c>
      <c r="CH25" s="51">
        <v>1.0820000000000001</v>
      </c>
      <c r="CI25" s="51">
        <v>1.296</v>
      </c>
      <c r="CJ25" s="51">
        <v>1.2969999999999999</v>
      </c>
      <c r="CM25" s="1" t="e">
        <f>IF('Nutritional Status'!#REF!="","",IF('Nutritional Status'!#REF!&gt;CT25,$CU$3,IF('Nutritional Status'!#REF!&gt;CR25,$CS$3,IF('Nutritional Status'!#REF!&gt;CP25,$CQ$3,$CP$3))))</f>
        <v>#REF!</v>
      </c>
      <c r="CN25" s="2">
        <v>21</v>
      </c>
      <c r="CO25" s="1" t="e">
        <f t="shared" si="19"/>
        <v>#REF!</v>
      </c>
      <c r="CP25" s="1" t="e">
        <f t="shared" si="20"/>
        <v>#REF!</v>
      </c>
      <c r="CQ25" s="1" t="e">
        <f t="shared" si="20"/>
        <v>#REF!</v>
      </c>
      <c r="CR25" s="1" t="e">
        <f t="shared" si="20"/>
        <v>#REF!</v>
      </c>
      <c r="CS25" s="1" t="e">
        <f t="shared" si="20"/>
        <v>#REF!</v>
      </c>
      <c r="CT25" s="1" t="e">
        <f t="shared" si="20"/>
        <v>#REF!</v>
      </c>
      <c r="CU25" s="1" t="e">
        <f t="shared" si="20"/>
        <v>#REF!</v>
      </c>
      <c r="CW25" s="2">
        <v>21</v>
      </c>
      <c r="CX25" s="1" t="e">
        <f t="shared" si="22"/>
        <v>#REF!</v>
      </c>
      <c r="CY25" s="1" t="e">
        <f t="shared" si="23"/>
        <v>#REF!</v>
      </c>
      <c r="CZ25" s="1" t="e">
        <f t="shared" si="23"/>
        <v>#REF!</v>
      </c>
      <c r="DA25" s="1" t="e">
        <f t="shared" si="23"/>
        <v>#REF!</v>
      </c>
      <c r="DB25" s="1" t="e">
        <f t="shared" si="23"/>
        <v>#REF!</v>
      </c>
      <c r="DC25" s="1" t="e">
        <f t="shared" si="23"/>
        <v>#REF!</v>
      </c>
      <c r="DD25" s="1" t="e">
        <f t="shared" si="23"/>
        <v>#REF!</v>
      </c>
    </row>
    <row r="26" ht="15" customHeight="1">
      <c r="A26" s="47">
        <v>6.0899999999999999</v>
      </c>
      <c r="B26" s="26">
        <v>9</v>
      </c>
      <c r="C26" s="26">
        <v>81</v>
      </c>
      <c r="D26" s="5"/>
      <c r="E26" s="48">
        <v>12.1</v>
      </c>
      <c r="F26" s="48">
        <f t="shared" si="0"/>
        <v>12.199999999999999</v>
      </c>
      <c r="G26" s="48">
        <f t="shared" si="1"/>
        <v>13</v>
      </c>
      <c r="H26" s="48">
        <f t="shared" si="2"/>
        <v>13.1</v>
      </c>
      <c r="I26" s="48">
        <v>18.899999999999999</v>
      </c>
      <c r="J26" s="48">
        <f t="shared" si="3"/>
        <v>19</v>
      </c>
      <c r="K26" s="49">
        <v>21.300000000000001</v>
      </c>
      <c r="L26" s="49">
        <f t="shared" si="4"/>
        <v>21.400000000000002</v>
      </c>
      <c r="M26" s="3"/>
      <c r="N26" s="48">
        <v>11.6</v>
      </c>
      <c r="O26" s="48">
        <f t="shared" si="5"/>
        <v>11.699999999999999</v>
      </c>
      <c r="P26" s="49">
        <v>12.6</v>
      </c>
      <c r="Q26" s="49">
        <f t="shared" si="6"/>
        <v>12.699999999999999</v>
      </c>
      <c r="R26" s="49">
        <v>19.699999999999999</v>
      </c>
      <c r="S26" s="49">
        <f t="shared" si="7"/>
        <v>19.800000000000001</v>
      </c>
      <c r="T26" s="49">
        <v>23</v>
      </c>
      <c r="U26" s="49">
        <f t="shared" si="8"/>
        <v>23.100000000000001</v>
      </c>
      <c r="Y26" s="2">
        <v>22</v>
      </c>
      <c r="Z26" s="2" t="e">
        <f t="shared" si="25"/>
        <v>#REF!</v>
      </c>
      <c r="AA26" s="2" t="e">
        <f t="shared" si="9"/>
        <v>#REF!</v>
      </c>
      <c r="AB26" s="2" t="e">
        <f t="shared" si="10"/>
        <v>#REF!</v>
      </c>
      <c r="AC26" s="2" t="e">
        <f t="shared" si="11"/>
        <v>#REF!</v>
      </c>
      <c r="AD26" s="2" t="e">
        <f t="shared" si="12"/>
        <v>#REF!</v>
      </c>
      <c r="AE26" s="2" t="e">
        <f t="shared" si="13"/>
        <v>#REF!</v>
      </c>
      <c r="AF26" s="2" t="e">
        <f t="shared" si="14"/>
        <v>#REF!</v>
      </c>
      <c r="AG26" s="2" t="e">
        <f t="shared" si="15"/>
        <v>#REF!</v>
      </c>
      <c r="AH26" s="2" t="e">
        <f t="shared" si="16"/>
        <v>#REF!</v>
      </c>
      <c r="AJ26" s="2" t="e">
        <f>IF(#REF!="","",VLOOKUP(#REF!,$A$5:$C$173,3,))</f>
        <v>#REF!</v>
      </c>
      <c r="AK26" s="2" t="e">
        <f t="shared" si="17"/>
        <v>#REF!</v>
      </c>
      <c r="AL26" s="2" t="e">
        <f t="shared" si="17"/>
        <v>#REF!</v>
      </c>
      <c r="AM26" s="2" t="e">
        <f t="shared" si="17"/>
        <v>#REF!</v>
      </c>
      <c r="AN26" s="2" t="e">
        <f t="shared" si="17"/>
        <v>#REF!</v>
      </c>
      <c r="AO26" s="2" t="e">
        <f t="shared" si="17"/>
        <v>#REF!</v>
      </c>
      <c r="AP26" s="2" t="e">
        <f t="shared" si="17"/>
        <v>#REF!</v>
      </c>
      <c r="AQ26" s="2" t="e">
        <f t="shared" si="17"/>
        <v>#REF!</v>
      </c>
      <c r="AR26" s="2" t="e">
        <f t="shared" si="17"/>
        <v>#REF!</v>
      </c>
      <c r="AY26" s="2">
        <f t="shared" si="26"/>
        <v>214</v>
      </c>
      <c r="AZ26" s="2">
        <f t="shared" si="27"/>
        <v>214</v>
      </c>
      <c r="BA26" s="66" t="str">
        <f t="shared" si="28"/>
        <v/>
      </c>
      <c r="BB26" s="67"/>
      <c r="BC26" s="68"/>
      <c r="BD26" s="68"/>
      <c r="BE26" s="69"/>
      <c r="BF26" s="73">
        <v>36386</v>
      </c>
      <c r="BG26" s="71">
        <f t="shared" si="29"/>
        <v>17.100000000000001</v>
      </c>
      <c r="BH26" s="72">
        <v>40</v>
      </c>
      <c r="BI26" s="72">
        <v>1.1399999999999999</v>
      </c>
      <c r="BJ26" s="72">
        <f t="shared" si="30"/>
        <v>1.3</v>
      </c>
      <c r="BK26" s="72">
        <f t="shared" si="31"/>
        <v>30.77</v>
      </c>
      <c r="BL26" s="72" t="e">
        <f t="shared" si="32"/>
        <v>#REF!</v>
      </c>
      <c r="BN26" s="1" t="str">
        <f t="shared" si="33"/>
        <v>17.10</v>
      </c>
      <c r="BO26" s="1">
        <f t="shared" si="34"/>
        <v>10</v>
      </c>
      <c r="BP26" s="1" t="str">
        <f t="shared" si="35"/>
        <v>F</v>
      </c>
      <c r="BQ26" s="1" t="str">
        <f t="shared" si="36"/>
        <v>0</v>
      </c>
      <c r="BT26" s="47">
        <v>6.0899999999999999</v>
      </c>
      <c r="BU26" s="26">
        <v>9</v>
      </c>
      <c r="BV26" s="26">
        <v>81</v>
      </c>
      <c r="BW26" s="5"/>
      <c r="BX26" s="49">
        <v>1.046</v>
      </c>
      <c r="BY26" s="49">
        <v>1.0469999999999999</v>
      </c>
      <c r="BZ26" s="49">
        <v>1.0980000000000001</v>
      </c>
      <c r="CA26" s="49">
        <v>1.099</v>
      </c>
      <c r="CB26" s="49">
        <v>1.3069999999999999</v>
      </c>
      <c r="CC26" s="49">
        <v>1.3079999999999998</v>
      </c>
      <c r="CE26" s="51">
        <v>1.0310000000000001</v>
      </c>
      <c r="CF26" s="51">
        <v>1.032</v>
      </c>
      <c r="CG26" s="51">
        <v>1.085</v>
      </c>
      <c r="CH26" s="51">
        <v>1.0859999999999999</v>
      </c>
      <c r="CI26" s="51">
        <v>1.3019999999999998</v>
      </c>
      <c r="CJ26" s="51">
        <v>1.3029999999999999</v>
      </c>
      <c r="CM26" s="1" t="e">
        <f>IF('Nutritional Status'!#REF!="","",IF('Nutritional Status'!#REF!&gt;CT26,$CU$3,IF('Nutritional Status'!#REF!&gt;CR26,$CS$3,IF('Nutritional Status'!#REF!&gt;CP26,$CQ$3,$CP$3))))</f>
        <v>#REF!</v>
      </c>
      <c r="CN26" s="2">
        <v>22</v>
      </c>
      <c r="CO26" s="1" t="e">
        <f t="shared" si="19"/>
        <v>#REF!</v>
      </c>
      <c r="CP26" s="1" t="e">
        <f t="shared" si="20"/>
        <v>#REF!</v>
      </c>
      <c r="CQ26" s="1" t="e">
        <f t="shared" si="20"/>
        <v>#REF!</v>
      </c>
      <c r="CR26" s="1" t="e">
        <f t="shared" si="20"/>
        <v>#REF!</v>
      </c>
      <c r="CS26" s="1" t="e">
        <f t="shared" si="20"/>
        <v>#REF!</v>
      </c>
      <c r="CT26" s="1" t="e">
        <f t="shared" si="20"/>
        <v>#REF!</v>
      </c>
      <c r="CU26" s="1" t="e">
        <f t="shared" si="20"/>
        <v>#REF!</v>
      </c>
      <c r="CW26" s="2">
        <v>22</v>
      </c>
      <c r="CX26" s="1" t="e">
        <f t="shared" si="22"/>
        <v>#REF!</v>
      </c>
      <c r="CY26" s="1" t="e">
        <f t="shared" si="23"/>
        <v>#REF!</v>
      </c>
      <c r="CZ26" s="1" t="e">
        <f t="shared" si="23"/>
        <v>#REF!</v>
      </c>
      <c r="DA26" s="1" t="e">
        <f t="shared" si="23"/>
        <v>#REF!</v>
      </c>
      <c r="DB26" s="1" t="e">
        <f t="shared" si="23"/>
        <v>#REF!</v>
      </c>
      <c r="DC26" s="1" t="e">
        <f t="shared" si="23"/>
        <v>#REF!</v>
      </c>
      <c r="DD26" s="1" t="e">
        <f t="shared" si="23"/>
        <v>#REF!</v>
      </c>
    </row>
    <row r="27" ht="15" customHeight="1">
      <c r="A27" s="47">
        <v>6.0999999999999996</v>
      </c>
      <c r="B27" s="26">
        <v>10</v>
      </c>
      <c r="C27" s="26">
        <v>82</v>
      </c>
      <c r="D27" s="5"/>
      <c r="E27" s="48">
        <v>12.1</v>
      </c>
      <c r="F27" s="48">
        <f t="shared" si="0"/>
        <v>12.199999999999999</v>
      </c>
      <c r="G27" s="48">
        <f t="shared" si="1"/>
        <v>13</v>
      </c>
      <c r="H27" s="48">
        <f t="shared" si="2"/>
        <v>13.1</v>
      </c>
      <c r="I27" s="48">
        <v>18.899999999999999</v>
      </c>
      <c r="J27" s="48">
        <f t="shared" si="3"/>
        <v>19</v>
      </c>
      <c r="K27" s="49">
        <v>21.399999999999999</v>
      </c>
      <c r="L27" s="49">
        <f t="shared" si="4"/>
        <v>21.5</v>
      </c>
      <c r="M27" s="3"/>
      <c r="N27" s="48">
        <v>11.6</v>
      </c>
      <c r="O27" s="48">
        <f t="shared" si="5"/>
        <v>11.699999999999999</v>
      </c>
      <c r="P27" s="49">
        <v>12.6</v>
      </c>
      <c r="Q27" s="49">
        <f t="shared" si="6"/>
        <v>12.699999999999999</v>
      </c>
      <c r="R27" s="49">
        <v>19.699999999999999</v>
      </c>
      <c r="S27" s="49">
        <f t="shared" si="7"/>
        <v>19.800000000000001</v>
      </c>
      <c r="T27" s="49">
        <v>23.100000000000001</v>
      </c>
      <c r="U27" s="49">
        <f t="shared" si="8"/>
        <v>23.200000000000003</v>
      </c>
      <c r="Y27" s="2">
        <v>23</v>
      </c>
      <c r="Z27" s="2" t="e">
        <f t="shared" si="25"/>
        <v>#REF!</v>
      </c>
      <c r="AA27" s="2" t="e">
        <f t="shared" si="9"/>
        <v>#REF!</v>
      </c>
      <c r="AB27" s="2" t="e">
        <f t="shared" si="10"/>
        <v>#REF!</v>
      </c>
      <c r="AC27" s="2" t="e">
        <f t="shared" si="11"/>
        <v>#REF!</v>
      </c>
      <c r="AD27" s="2" t="e">
        <f t="shared" si="12"/>
        <v>#REF!</v>
      </c>
      <c r="AE27" s="2" t="e">
        <f t="shared" si="13"/>
        <v>#REF!</v>
      </c>
      <c r="AF27" s="2" t="e">
        <f t="shared" si="14"/>
        <v>#REF!</v>
      </c>
      <c r="AG27" s="2" t="e">
        <f t="shared" si="15"/>
        <v>#REF!</v>
      </c>
      <c r="AH27" s="2" t="e">
        <f t="shared" si="16"/>
        <v>#REF!</v>
      </c>
      <c r="AJ27" s="2" t="e">
        <f>IF(#REF!="","",VLOOKUP(#REF!,$A$5:$C$173,3,))</f>
        <v>#REF!</v>
      </c>
      <c r="AK27" s="2" t="e">
        <f t="shared" si="17"/>
        <v>#REF!</v>
      </c>
      <c r="AL27" s="2" t="e">
        <f t="shared" si="17"/>
        <v>#REF!</v>
      </c>
      <c r="AM27" s="2" t="e">
        <f t="shared" si="17"/>
        <v>#REF!</v>
      </c>
      <c r="AN27" s="2" t="e">
        <f t="shared" si="17"/>
        <v>#REF!</v>
      </c>
      <c r="AO27" s="2" t="e">
        <f t="shared" si="17"/>
        <v>#REF!</v>
      </c>
      <c r="AP27" s="2" t="e">
        <f t="shared" si="17"/>
        <v>#REF!</v>
      </c>
      <c r="AQ27" s="2" t="e">
        <f t="shared" si="17"/>
        <v>#REF!</v>
      </c>
      <c r="AR27" s="2" t="e">
        <f t="shared" si="17"/>
        <v>#REF!</v>
      </c>
      <c r="AY27" s="2">
        <f t="shared" si="26"/>
        <v>164</v>
      </c>
      <c r="AZ27" s="2">
        <f t="shared" si="27"/>
        <v>164</v>
      </c>
      <c r="BA27" s="66" t="str">
        <f t="shared" si="28"/>
        <v/>
      </c>
      <c r="BB27" s="67"/>
      <c r="BC27" s="68"/>
      <c r="BD27" s="68"/>
      <c r="BE27" s="69"/>
      <c r="BF27" s="73">
        <v>37900</v>
      </c>
      <c r="BG27" s="71">
        <f t="shared" si="29"/>
        <v>13.08</v>
      </c>
      <c r="BH27" s="72">
        <v>37</v>
      </c>
      <c r="BI27" s="72">
        <v>1.3500000000000001</v>
      </c>
      <c r="BJ27" s="72">
        <f t="shared" si="30"/>
        <v>1.8200000000000001</v>
      </c>
      <c r="BK27" s="72">
        <f t="shared" si="31"/>
        <v>20.329999999999998</v>
      </c>
      <c r="BL27" s="72" t="e">
        <f t="shared" si="32"/>
        <v>#REF!</v>
      </c>
      <c r="BN27" s="1" t="str">
        <f t="shared" si="33"/>
        <v>13.08</v>
      </c>
      <c r="BO27" s="1">
        <f t="shared" si="34"/>
        <v>8</v>
      </c>
      <c r="BP27" s="1" t="str">
        <f t="shared" si="35"/>
        <v>F</v>
      </c>
      <c r="BQ27" s="1" t="str">
        <f t="shared" si="36"/>
        <v>0</v>
      </c>
      <c r="BT27" s="47">
        <v>6.0999999999999996</v>
      </c>
      <c r="BU27" s="26">
        <v>10</v>
      </c>
      <c r="BV27" s="26">
        <v>82</v>
      </c>
      <c r="BW27" s="5"/>
      <c r="BX27" s="49">
        <v>1.05</v>
      </c>
      <c r="BY27" s="49">
        <v>1.0509999999999999</v>
      </c>
      <c r="BZ27" s="49">
        <v>1.1020000000000001</v>
      </c>
      <c r="CA27" s="49">
        <v>1.103</v>
      </c>
      <c r="CB27" s="49">
        <v>1.3119999999999998</v>
      </c>
      <c r="CC27" s="49">
        <v>1.3129999999999997</v>
      </c>
      <c r="CE27" s="51">
        <v>1.0349999999999999</v>
      </c>
      <c r="CF27" s="51">
        <v>1.036</v>
      </c>
      <c r="CG27" s="51">
        <v>1.089</v>
      </c>
      <c r="CH27" s="51">
        <v>1.0900000000000001</v>
      </c>
      <c r="CI27" s="51">
        <v>1.3069999999999999</v>
      </c>
      <c r="CJ27" s="51">
        <v>1.3079999999999998</v>
      </c>
      <c r="CM27" s="1" t="e">
        <f>IF('Nutritional Status'!#REF!="","",IF('Nutritional Status'!#REF!&gt;CT27,$CU$3,IF('Nutritional Status'!#REF!&gt;CR27,$CS$3,IF('Nutritional Status'!#REF!&gt;CP27,$CQ$3,$CP$3))))</f>
        <v>#REF!</v>
      </c>
      <c r="CN27" s="2">
        <v>23</v>
      </c>
      <c r="CO27" s="1" t="e">
        <f t="shared" si="19"/>
        <v>#REF!</v>
      </c>
      <c r="CP27" s="1" t="e">
        <f t="shared" si="20"/>
        <v>#REF!</v>
      </c>
      <c r="CQ27" s="1" t="e">
        <f t="shared" si="20"/>
        <v>#REF!</v>
      </c>
      <c r="CR27" s="1" t="e">
        <f t="shared" si="20"/>
        <v>#REF!</v>
      </c>
      <c r="CS27" s="1" t="e">
        <f t="shared" si="20"/>
        <v>#REF!</v>
      </c>
      <c r="CT27" s="1" t="e">
        <f t="shared" si="20"/>
        <v>#REF!</v>
      </c>
      <c r="CU27" s="1" t="e">
        <f t="shared" si="20"/>
        <v>#REF!</v>
      </c>
      <c r="CW27" s="2">
        <v>23</v>
      </c>
      <c r="CX27" s="1" t="e">
        <f t="shared" si="22"/>
        <v>#REF!</v>
      </c>
      <c r="CY27" s="1" t="e">
        <f t="shared" si="23"/>
        <v>#REF!</v>
      </c>
      <c r="CZ27" s="1" t="e">
        <f t="shared" si="23"/>
        <v>#REF!</v>
      </c>
      <c r="DA27" s="1" t="e">
        <f t="shared" si="23"/>
        <v>#REF!</v>
      </c>
      <c r="DB27" s="1" t="e">
        <f t="shared" si="23"/>
        <v>#REF!</v>
      </c>
      <c r="DC27" s="1" t="e">
        <f t="shared" si="23"/>
        <v>#REF!</v>
      </c>
      <c r="DD27" s="1" t="e">
        <f t="shared" si="23"/>
        <v>#REF!</v>
      </c>
    </row>
    <row r="28" ht="15" customHeight="1">
      <c r="A28" s="47">
        <v>6.1100000000000003</v>
      </c>
      <c r="B28" s="26">
        <v>11</v>
      </c>
      <c r="C28" s="26">
        <v>83</v>
      </c>
      <c r="D28" s="5"/>
      <c r="E28" s="48">
        <v>12.1</v>
      </c>
      <c r="F28" s="48">
        <f t="shared" si="0"/>
        <v>12.199999999999999</v>
      </c>
      <c r="G28" s="48">
        <f t="shared" si="1"/>
        <v>13</v>
      </c>
      <c r="H28" s="48">
        <f t="shared" si="2"/>
        <v>13.1</v>
      </c>
      <c r="I28" s="48">
        <v>19</v>
      </c>
      <c r="J28" s="48">
        <f t="shared" si="3"/>
        <v>19.100000000000001</v>
      </c>
      <c r="K28" s="49">
        <v>21.5</v>
      </c>
      <c r="L28" s="49">
        <f t="shared" si="4"/>
        <v>21.600000000000001</v>
      </c>
      <c r="M28" s="3"/>
      <c r="N28" s="48">
        <v>11.6</v>
      </c>
      <c r="O28" s="48">
        <f t="shared" si="5"/>
        <v>11.699999999999999</v>
      </c>
      <c r="P28" s="49">
        <v>12.6</v>
      </c>
      <c r="Q28" s="49">
        <f t="shared" si="6"/>
        <v>12.699999999999999</v>
      </c>
      <c r="R28" s="49">
        <v>19.800000000000001</v>
      </c>
      <c r="S28" s="49">
        <f t="shared" si="7"/>
        <v>19.900000000000002</v>
      </c>
      <c r="T28" s="49">
        <v>23.199999999999999</v>
      </c>
      <c r="U28" s="49">
        <f t="shared" si="8"/>
        <v>23.300000000000001</v>
      </c>
      <c r="Y28" s="2">
        <v>24</v>
      </c>
      <c r="Z28" s="2" t="str">
        <f>IF('Nutritional Status'!C12="","",VLOOKUP('Nutritional Status'!#REF!,$A$5:$C$173,3,))</f>
        <v/>
      </c>
      <c r="AA28" s="2" t="str">
        <f t="shared" si="9"/>
        <v/>
      </c>
      <c r="AB28" s="2" t="str">
        <f t="shared" si="10"/>
        <v/>
      </c>
      <c r="AC28" s="2" t="str">
        <f t="shared" si="11"/>
        <v/>
      </c>
      <c r="AD28" s="2" t="str">
        <f t="shared" si="12"/>
        <v/>
      </c>
      <c r="AE28" s="2" t="str">
        <f t="shared" si="13"/>
        <v/>
      </c>
      <c r="AF28" s="2" t="str">
        <f t="shared" si="14"/>
        <v/>
      </c>
      <c r="AG28" s="2" t="str">
        <f t="shared" si="15"/>
        <v/>
      </c>
      <c r="AH28" s="2" t="str">
        <f t="shared" si="16"/>
        <v/>
      </c>
      <c r="AJ28" s="2" t="e">
        <f>IF(#REF!="","",VLOOKUP(#REF!,$A$5:$C$173,3,))</f>
        <v>#REF!</v>
      </c>
      <c r="AK28" s="2" t="e">
        <f t="shared" si="17"/>
        <v>#REF!</v>
      </c>
      <c r="AL28" s="2" t="e">
        <f t="shared" si="17"/>
        <v>#REF!</v>
      </c>
      <c r="AM28" s="2" t="e">
        <f t="shared" si="17"/>
        <v>#REF!</v>
      </c>
      <c r="AN28" s="2" t="e">
        <f t="shared" si="17"/>
        <v>#REF!</v>
      </c>
      <c r="AO28" s="2" t="e">
        <f t="shared" si="17"/>
        <v>#REF!</v>
      </c>
      <c r="AP28" s="2" t="e">
        <f t="shared" si="17"/>
        <v>#REF!</v>
      </c>
      <c r="AQ28" s="2" t="e">
        <f t="shared" si="17"/>
        <v>#REF!</v>
      </c>
      <c r="AR28" s="2" t="e">
        <f t="shared" si="17"/>
        <v>#REF!</v>
      </c>
      <c r="AY28" s="2">
        <f t="shared" si="26"/>
        <v>183</v>
      </c>
      <c r="AZ28" s="2">
        <f t="shared" si="27"/>
        <v>183</v>
      </c>
      <c r="BA28" s="66" t="str">
        <f t="shared" si="28"/>
        <v/>
      </c>
      <c r="BB28" s="67"/>
      <c r="BC28" s="68"/>
      <c r="BD28" s="68"/>
      <c r="BE28" s="69"/>
      <c r="BF28" s="73">
        <v>37312</v>
      </c>
      <c r="BG28" s="71">
        <f t="shared" si="29"/>
        <v>15.029999999999999</v>
      </c>
      <c r="BH28" s="72">
        <v>20</v>
      </c>
      <c r="BI28" s="72">
        <v>1.1100000000000001</v>
      </c>
      <c r="BJ28" s="72">
        <f t="shared" si="30"/>
        <v>1.23</v>
      </c>
      <c r="BK28" s="72">
        <f t="shared" si="31"/>
        <v>16.260000000000002</v>
      </c>
      <c r="BL28" s="72" t="e">
        <f t="shared" si="32"/>
        <v>#REF!</v>
      </c>
      <c r="BN28" s="1" t="str">
        <f t="shared" si="33"/>
        <v>15.03</v>
      </c>
      <c r="BO28" s="1">
        <f t="shared" si="34"/>
        <v>3</v>
      </c>
      <c r="BP28" s="1" t="str">
        <f t="shared" si="35"/>
        <v>F</v>
      </c>
      <c r="BQ28" s="1" t="str">
        <f t="shared" si="36"/>
        <v>0</v>
      </c>
      <c r="BT28" s="47">
        <v>6.1100000000000003</v>
      </c>
      <c r="BU28" s="26">
        <v>11</v>
      </c>
      <c r="BV28" s="26">
        <v>83</v>
      </c>
      <c r="BW28" s="5"/>
      <c r="BX28" s="49">
        <v>1.054</v>
      </c>
      <c r="BY28" s="49">
        <v>1.0549999999999999</v>
      </c>
      <c r="BZ28" s="49">
        <v>1.107</v>
      </c>
      <c r="CA28" s="49">
        <v>1.1079999999999999</v>
      </c>
      <c r="CB28" s="49">
        <v>1.3180000000000001</v>
      </c>
      <c r="CC28" s="49">
        <v>1.319</v>
      </c>
      <c r="CE28" s="51">
        <v>1.0390000000000001</v>
      </c>
      <c r="CF28" s="51">
        <v>1.04</v>
      </c>
      <c r="CG28" s="51">
        <v>1.0940000000000001</v>
      </c>
      <c r="CH28" s="51">
        <v>1.095</v>
      </c>
      <c r="CI28" s="51">
        <v>1.3119999999999998</v>
      </c>
      <c r="CJ28" s="51">
        <v>1.3129999999999997</v>
      </c>
      <c r="CM28" s="1" t="e">
        <f>IF('Nutritional Status'!#REF!="","",IF('Nutritional Status'!#REF!&gt;CT28,$CU$3,IF('Nutritional Status'!#REF!&gt;CR28,$CS$3,IF('Nutritional Status'!#REF!&gt;CP28,$CQ$3,$CP$3))))</f>
        <v>#REF!</v>
      </c>
      <c r="CN28" s="2">
        <v>24</v>
      </c>
      <c r="CO28" s="1" t="str">
        <f t="shared" si="19"/>
        <v/>
      </c>
      <c r="CP28" s="1" t="str">
        <f t="shared" si="20"/>
        <v/>
      </c>
      <c r="CQ28" s="1" t="str">
        <f t="shared" si="20"/>
        <v/>
      </c>
      <c r="CR28" s="1" t="str">
        <f t="shared" si="20"/>
        <v/>
      </c>
      <c r="CS28" s="1" t="str">
        <f t="shared" si="20"/>
        <v/>
      </c>
      <c r="CT28" s="1" t="str">
        <f t="shared" si="20"/>
        <v/>
      </c>
      <c r="CU28" s="1" t="str">
        <f t="shared" si="20"/>
        <v/>
      </c>
      <c r="CW28" s="2">
        <v>24</v>
      </c>
      <c r="CX28" s="1" t="e">
        <f t="shared" si="22"/>
        <v>#REF!</v>
      </c>
      <c r="CY28" s="1" t="e">
        <f t="shared" si="23"/>
        <v>#REF!</v>
      </c>
      <c r="CZ28" s="1" t="e">
        <f t="shared" si="23"/>
        <v>#REF!</v>
      </c>
      <c r="DA28" s="1" t="e">
        <f t="shared" si="23"/>
        <v>#REF!</v>
      </c>
      <c r="DB28" s="1" t="e">
        <f t="shared" si="23"/>
        <v>#REF!</v>
      </c>
      <c r="DC28" s="1" t="e">
        <f t="shared" si="23"/>
        <v>#REF!</v>
      </c>
      <c r="DD28" s="1" t="e">
        <f t="shared" si="23"/>
        <v>#REF!</v>
      </c>
    </row>
    <row r="29" ht="15" customHeight="1">
      <c r="A29" s="47">
        <v>7</v>
      </c>
      <c r="B29" s="26">
        <v>0</v>
      </c>
      <c r="C29" s="26">
        <v>84</v>
      </c>
      <c r="D29" s="5"/>
      <c r="E29" s="48">
        <v>12.199999999999999</v>
      </c>
      <c r="F29" s="48">
        <f t="shared" si="0"/>
        <v>12.299999999999999</v>
      </c>
      <c r="G29" s="48">
        <f>F29+0.7</f>
        <v>12.999999999999998</v>
      </c>
      <c r="H29" s="48">
        <f t="shared" si="2"/>
        <v>13.099999999999998</v>
      </c>
      <c r="I29" s="48">
        <v>19</v>
      </c>
      <c r="J29" s="48">
        <f t="shared" si="3"/>
        <v>19.100000000000001</v>
      </c>
      <c r="K29" s="49">
        <v>21.600000000000001</v>
      </c>
      <c r="L29" s="49">
        <f t="shared" si="4"/>
        <v>21.700000000000003</v>
      </c>
      <c r="M29" s="3"/>
      <c r="N29" s="48">
        <v>11.699999999999999</v>
      </c>
      <c r="O29" s="48">
        <f t="shared" si="5"/>
        <v>11.799999999999999</v>
      </c>
      <c r="P29" s="49">
        <v>12.6</v>
      </c>
      <c r="Q29" s="49">
        <f t="shared" si="6"/>
        <v>12.699999999999999</v>
      </c>
      <c r="R29" s="49">
        <v>19.800000000000001</v>
      </c>
      <c r="S29" s="49">
        <f t="shared" si="7"/>
        <v>19.900000000000002</v>
      </c>
      <c r="T29" s="49">
        <v>23.300000000000001</v>
      </c>
      <c r="U29" s="49">
        <f t="shared" si="8"/>
        <v>23.400000000000002</v>
      </c>
      <c r="Y29" s="2">
        <v>25</v>
      </c>
      <c r="Z29" s="2" t="e">
        <f>IF('Nutritional Status'!#REF!="","",VLOOKUP('Nutritional Status'!#REF!,$A$5:$C$173,3,))</f>
        <v>#REF!</v>
      </c>
      <c r="AA29" s="2" t="e">
        <f t="shared" si="9"/>
        <v>#REF!</v>
      </c>
      <c r="AB29" s="2" t="e">
        <f t="shared" si="10"/>
        <v>#REF!</v>
      </c>
      <c r="AC29" s="2" t="e">
        <f t="shared" si="11"/>
        <v>#REF!</v>
      </c>
      <c r="AD29" s="2" t="e">
        <f t="shared" si="12"/>
        <v>#REF!</v>
      </c>
      <c r="AE29" s="2" t="e">
        <f t="shared" si="13"/>
        <v>#REF!</v>
      </c>
      <c r="AF29" s="2" t="e">
        <f t="shared" si="14"/>
        <v>#REF!</v>
      </c>
      <c r="AG29" s="2" t="e">
        <f t="shared" si="15"/>
        <v>#REF!</v>
      </c>
      <c r="AH29" s="2" t="e">
        <f t="shared" si="16"/>
        <v>#REF!</v>
      </c>
      <c r="AJ29" s="2" t="e">
        <f>IF(#REF!="","",VLOOKUP(#REF!,$A$5:$C$173,3,))</f>
        <v>#REF!</v>
      </c>
      <c r="AK29" s="2" t="e">
        <f t="shared" si="17"/>
        <v>#REF!</v>
      </c>
      <c r="AL29" s="2" t="e">
        <f t="shared" si="17"/>
        <v>#REF!</v>
      </c>
      <c r="AM29" s="2" t="e">
        <f t="shared" si="17"/>
        <v>#REF!</v>
      </c>
      <c r="AN29" s="2" t="e">
        <f t="shared" si="17"/>
        <v>#REF!</v>
      </c>
      <c r="AO29" s="2" t="e">
        <f t="shared" si="17"/>
        <v>#REF!</v>
      </c>
      <c r="AP29" s="2" t="e">
        <f t="shared" si="17"/>
        <v>#REF!</v>
      </c>
      <c r="AQ29" s="2" t="e">
        <f t="shared" si="17"/>
        <v>#REF!</v>
      </c>
      <c r="AR29" s="2" t="e">
        <f t="shared" si="17"/>
        <v>#REF!</v>
      </c>
      <c r="AY29" s="2">
        <f t="shared" si="26"/>
        <v>214</v>
      </c>
      <c r="AZ29" s="2">
        <f t="shared" si="27"/>
        <v>214</v>
      </c>
      <c r="BA29" s="66" t="str">
        <f t="shared" si="28"/>
        <v/>
      </c>
      <c r="BB29" s="67"/>
      <c r="BC29" s="68"/>
      <c r="BD29" s="68"/>
      <c r="BE29" s="69"/>
      <c r="BF29" s="73">
        <v>36386</v>
      </c>
      <c r="BG29" s="71">
        <f t="shared" si="29"/>
        <v>17.100000000000001</v>
      </c>
      <c r="BH29" s="72">
        <v>40</v>
      </c>
      <c r="BI29" s="72">
        <v>1.1399999999999999</v>
      </c>
      <c r="BJ29" s="72">
        <f t="shared" si="30"/>
        <v>1.3</v>
      </c>
      <c r="BK29" s="72">
        <f t="shared" si="31"/>
        <v>30.77</v>
      </c>
      <c r="BL29" s="72" t="e">
        <f t="shared" si="32"/>
        <v>#REF!</v>
      </c>
      <c r="BN29" s="1" t="str">
        <f t="shared" si="33"/>
        <v>17.10</v>
      </c>
      <c r="BO29" s="1">
        <f t="shared" si="34"/>
        <v>10</v>
      </c>
      <c r="BP29" s="1" t="str">
        <f t="shared" si="35"/>
        <v>F</v>
      </c>
      <c r="BQ29" s="1" t="str">
        <f t="shared" si="36"/>
        <v>0</v>
      </c>
      <c r="BT29" s="47">
        <v>7</v>
      </c>
      <c r="BU29" s="26">
        <v>0</v>
      </c>
      <c r="BV29" s="26">
        <v>84</v>
      </c>
      <c r="BW29" s="5"/>
      <c r="BX29" s="49">
        <v>1.0580000000000001</v>
      </c>
      <c r="BY29" s="49">
        <v>1.0589999999999999</v>
      </c>
      <c r="BZ29" s="49">
        <v>1.111</v>
      </c>
      <c r="CA29" s="49">
        <v>1.1120000000000001</v>
      </c>
      <c r="CB29" s="49">
        <v>1.3230000000000002</v>
      </c>
      <c r="CC29" s="49">
        <v>1.3240000000000001</v>
      </c>
      <c r="CE29" s="51">
        <v>1.0430000000000001</v>
      </c>
      <c r="CF29" s="51">
        <v>1.044</v>
      </c>
      <c r="CG29" s="51">
        <v>1.0980000000000001</v>
      </c>
      <c r="CH29" s="51">
        <v>1.099</v>
      </c>
      <c r="CI29" s="51">
        <v>1.3169999999999999</v>
      </c>
      <c r="CJ29" s="51">
        <v>1.3179999999999998</v>
      </c>
      <c r="CM29" s="1" t="e">
        <f>IF('Nutritional Status'!#REF!="","",IF('Nutritional Status'!#REF!&gt;CT29,$CU$3,IF('Nutritional Status'!#REF!&gt;CR29,$CS$3,IF('Nutritional Status'!#REF!&gt;CP29,$CQ$3,$CP$3))))</f>
        <v>#REF!</v>
      </c>
      <c r="CN29" s="2">
        <v>25</v>
      </c>
      <c r="CO29" s="1" t="e">
        <f t="shared" si="19"/>
        <v>#REF!</v>
      </c>
      <c r="CP29" s="1" t="e">
        <f t="shared" si="20"/>
        <v>#REF!</v>
      </c>
      <c r="CQ29" s="1" t="e">
        <f t="shared" si="20"/>
        <v>#REF!</v>
      </c>
      <c r="CR29" s="1" t="e">
        <f t="shared" si="20"/>
        <v>#REF!</v>
      </c>
      <c r="CS29" s="1" t="e">
        <f t="shared" si="20"/>
        <v>#REF!</v>
      </c>
      <c r="CT29" s="1" t="e">
        <f t="shared" si="20"/>
        <v>#REF!</v>
      </c>
      <c r="CU29" s="1" t="e">
        <f t="shared" si="20"/>
        <v>#REF!</v>
      </c>
      <c r="CW29" s="2">
        <v>25</v>
      </c>
      <c r="CX29" s="1" t="e">
        <f t="shared" si="22"/>
        <v>#REF!</v>
      </c>
      <c r="CY29" s="1" t="e">
        <f t="shared" si="23"/>
        <v>#REF!</v>
      </c>
      <c r="CZ29" s="1" t="e">
        <f t="shared" si="23"/>
        <v>#REF!</v>
      </c>
      <c r="DA29" s="1" t="e">
        <f t="shared" si="23"/>
        <v>#REF!</v>
      </c>
      <c r="DB29" s="1" t="e">
        <f t="shared" si="23"/>
        <v>#REF!</v>
      </c>
      <c r="DC29" s="1" t="e">
        <f t="shared" si="23"/>
        <v>#REF!</v>
      </c>
      <c r="DD29" s="1" t="e">
        <f t="shared" si="23"/>
        <v>#REF!</v>
      </c>
    </row>
    <row r="30" ht="15" customHeight="1">
      <c r="A30" s="47">
        <v>7.0099999999999998</v>
      </c>
      <c r="B30" s="26">
        <v>1</v>
      </c>
      <c r="C30" s="26">
        <v>85</v>
      </c>
      <c r="D30" s="5"/>
      <c r="E30" s="48">
        <v>12.199999999999999</v>
      </c>
      <c r="F30" s="48">
        <f t="shared" si="0"/>
        <v>12.299999999999999</v>
      </c>
      <c r="G30" s="48">
        <f t="shared" si="1"/>
        <v>13.1</v>
      </c>
      <c r="H30" s="48">
        <f t="shared" si="2"/>
        <v>13.199999999999999</v>
      </c>
      <c r="I30" s="48">
        <v>19.100000000000001</v>
      </c>
      <c r="J30" s="48">
        <f t="shared" si="3"/>
        <v>19.200000000000003</v>
      </c>
      <c r="K30" s="49">
        <v>21.699999999999999</v>
      </c>
      <c r="L30" s="49">
        <f t="shared" si="4"/>
        <v>21.800000000000001</v>
      </c>
      <c r="M30" s="3"/>
      <c r="N30" s="48">
        <v>11.699999999999999</v>
      </c>
      <c r="O30" s="48">
        <f t="shared" si="5"/>
        <v>11.799999999999999</v>
      </c>
      <c r="P30" s="49">
        <v>12.6</v>
      </c>
      <c r="Q30" s="49">
        <f t="shared" si="6"/>
        <v>12.699999999999999</v>
      </c>
      <c r="R30" s="49">
        <v>19.899999999999999</v>
      </c>
      <c r="S30" s="49">
        <f t="shared" si="7"/>
        <v>20</v>
      </c>
      <c r="T30" s="49">
        <v>23.399999999999999</v>
      </c>
      <c r="U30" s="49">
        <f t="shared" si="8"/>
        <v>23.5</v>
      </c>
      <c r="Y30" s="2">
        <v>26</v>
      </c>
      <c r="Z30" s="2" t="str">
        <f t="shared" ref="Z30:Z63" si="37">IF('Nutritional Status'!C13="","",VLOOKUP('Nutritional Status'!#REF!,$A$5:$C$173,3,))</f>
        <v/>
      </c>
      <c r="AA30" s="2" t="str">
        <f t="shared" si="9"/>
        <v/>
      </c>
      <c r="AB30" s="2" t="str">
        <f t="shared" si="10"/>
        <v/>
      </c>
      <c r="AC30" s="2" t="str">
        <f t="shared" si="11"/>
        <v/>
      </c>
      <c r="AD30" s="2" t="str">
        <f t="shared" si="12"/>
        <v/>
      </c>
      <c r="AE30" s="2" t="str">
        <f t="shared" si="13"/>
        <v/>
      </c>
      <c r="AF30" s="2" t="str">
        <f t="shared" si="14"/>
        <v/>
      </c>
      <c r="AG30" s="2" t="str">
        <f t="shared" si="15"/>
        <v/>
      </c>
      <c r="AH30" s="2" t="str">
        <f t="shared" si="16"/>
        <v/>
      </c>
      <c r="AJ30" s="2" t="e">
        <f>IF(#REF!="","",VLOOKUP(#REF!,$A$5:$C$173,3,))</f>
        <v>#REF!</v>
      </c>
      <c r="AK30" s="2" t="e">
        <f t="shared" si="17"/>
        <v>#REF!</v>
      </c>
      <c r="AL30" s="2" t="e">
        <f t="shared" si="17"/>
        <v>#REF!</v>
      </c>
      <c r="AM30" s="2" t="e">
        <f t="shared" si="17"/>
        <v>#REF!</v>
      </c>
      <c r="AN30" s="2" t="e">
        <f t="shared" si="17"/>
        <v>#REF!</v>
      </c>
      <c r="AO30" s="2" t="e">
        <f t="shared" si="17"/>
        <v>#REF!</v>
      </c>
      <c r="AP30" s="2" t="e">
        <f t="shared" si="17"/>
        <v>#REF!</v>
      </c>
      <c r="AQ30" s="2" t="e">
        <f t="shared" si="17"/>
        <v>#REF!</v>
      </c>
      <c r="AR30" s="2" t="e">
        <f t="shared" si="17"/>
        <v>#REF!</v>
      </c>
      <c r="BA30" s="66" t="str">
        <f t="shared" si="28"/>
        <v/>
      </c>
      <c r="BB30" s="67"/>
      <c r="BC30" s="68"/>
      <c r="BD30" s="68"/>
      <c r="BE30" s="69"/>
      <c r="BF30" s="73"/>
      <c r="BG30" s="71" t="str">
        <f t="shared" si="29"/>
        <v/>
      </c>
      <c r="BH30" s="72"/>
      <c r="BI30" s="72"/>
      <c r="BJ30" s="72" t="str">
        <f t="shared" si="30"/>
        <v/>
      </c>
      <c r="BK30" s="72" t="str">
        <f t="shared" si="31"/>
        <v/>
      </c>
      <c r="BL30" s="72" t="str">
        <f t="shared" si="32"/>
        <v/>
      </c>
      <c r="BN30" s="1" t="str">
        <f t="shared" si="33"/>
        <v/>
      </c>
      <c r="BO30" s="1">
        <f t="shared" si="34"/>
        <v>5</v>
      </c>
      <c r="BP30" s="1" t="str">
        <f t="shared" si="35"/>
        <v>F</v>
      </c>
      <c r="BQ30" s="1" t="str">
        <f t="shared" si="36"/>
        <v>0</v>
      </c>
      <c r="BT30" s="47">
        <v>7.0099999999999998</v>
      </c>
      <c r="BU30" s="26">
        <v>1</v>
      </c>
      <c r="BV30" s="26">
        <v>85</v>
      </c>
      <c r="BW30" s="5"/>
      <c r="BX30" s="49">
        <v>1.0620000000000001</v>
      </c>
      <c r="BY30" s="49">
        <v>1.0629999999999999</v>
      </c>
      <c r="BZ30" s="49">
        <v>1.115</v>
      </c>
      <c r="CA30" s="49">
        <v>1.1159999999999999</v>
      </c>
      <c r="CB30" s="49">
        <v>1.3280000000000001</v>
      </c>
      <c r="CC30" s="49">
        <v>1.329</v>
      </c>
      <c r="CE30" s="51">
        <v>1.0469999999999999</v>
      </c>
      <c r="CF30" s="51">
        <v>1.048</v>
      </c>
      <c r="CG30" s="51">
        <v>1.1020000000000001</v>
      </c>
      <c r="CH30" s="51">
        <v>1.103</v>
      </c>
      <c r="CI30" s="51">
        <v>1.3230000000000002</v>
      </c>
      <c r="CJ30" s="51">
        <v>1.3240000000000001</v>
      </c>
      <c r="CM30" s="1" t="e">
        <f>IF('Nutritional Status'!#REF!="","",IF('Nutritional Status'!#REF!&gt;CT30,$CU$3,IF('Nutritional Status'!#REF!&gt;CR30,$CS$3,IF('Nutritional Status'!#REF!&gt;CP30,$CQ$3,$CP$3))))</f>
        <v>#REF!</v>
      </c>
      <c r="CN30" s="2">
        <v>26</v>
      </c>
      <c r="CO30" s="1" t="str">
        <f t="shared" si="19"/>
        <v/>
      </c>
      <c r="CP30" s="1" t="str">
        <f t="shared" si="20"/>
        <v/>
      </c>
      <c r="CQ30" s="1" t="str">
        <f t="shared" si="20"/>
        <v/>
      </c>
      <c r="CR30" s="1" t="str">
        <f t="shared" si="20"/>
        <v/>
      </c>
      <c r="CS30" s="1" t="str">
        <f t="shared" si="20"/>
        <v/>
      </c>
      <c r="CT30" s="1" t="str">
        <f t="shared" si="20"/>
        <v/>
      </c>
      <c r="CU30" s="1" t="str">
        <f t="shared" si="20"/>
        <v/>
      </c>
      <c r="CW30" s="2">
        <v>26</v>
      </c>
      <c r="CX30" s="1" t="e">
        <f t="shared" si="22"/>
        <v>#REF!</v>
      </c>
      <c r="CY30" s="1" t="e">
        <f t="shared" si="23"/>
        <v>#REF!</v>
      </c>
      <c r="CZ30" s="1" t="e">
        <f t="shared" si="23"/>
        <v>#REF!</v>
      </c>
      <c r="DA30" s="1" t="e">
        <f t="shared" si="23"/>
        <v>#REF!</v>
      </c>
      <c r="DB30" s="1" t="e">
        <f t="shared" si="23"/>
        <v>#REF!</v>
      </c>
      <c r="DC30" s="1" t="e">
        <f t="shared" si="23"/>
        <v>#REF!</v>
      </c>
      <c r="DD30" s="1" t="e">
        <f t="shared" si="23"/>
        <v>#REF!</v>
      </c>
    </row>
    <row r="31" ht="15" customHeight="1">
      <c r="A31" s="47">
        <v>7.0199999999999996</v>
      </c>
      <c r="B31" s="26">
        <v>2</v>
      </c>
      <c r="C31" s="26">
        <v>86</v>
      </c>
      <c r="D31" s="5"/>
      <c r="E31" s="48">
        <v>12.199999999999999</v>
      </c>
      <c r="F31" s="48">
        <f t="shared" si="0"/>
        <v>12.299999999999999</v>
      </c>
      <c r="G31" s="48">
        <f t="shared" si="1"/>
        <v>13.1</v>
      </c>
      <c r="H31" s="48">
        <f t="shared" si="2"/>
        <v>13.199999999999999</v>
      </c>
      <c r="I31" s="48">
        <v>19.100000000000001</v>
      </c>
      <c r="J31" s="48">
        <f t="shared" si="3"/>
        <v>19.200000000000003</v>
      </c>
      <c r="K31" s="49">
        <v>21.800000000000001</v>
      </c>
      <c r="L31" s="49">
        <f t="shared" si="4"/>
        <v>21.900000000000002</v>
      </c>
      <c r="M31" s="3"/>
      <c r="N31" s="48">
        <v>11.699999999999999</v>
      </c>
      <c r="O31" s="48">
        <f t="shared" si="5"/>
        <v>11.799999999999999</v>
      </c>
      <c r="P31" s="49">
        <v>12.699999999999999</v>
      </c>
      <c r="Q31" s="49">
        <f t="shared" si="6"/>
        <v>12.799999999999999</v>
      </c>
      <c r="R31" s="49">
        <v>20</v>
      </c>
      <c r="S31" s="49">
        <f t="shared" si="7"/>
        <v>20.100000000000001</v>
      </c>
      <c r="T31" s="49">
        <v>23.5</v>
      </c>
      <c r="U31" s="49">
        <f t="shared" si="8"/>
        <v>23.600000000000001</v>
      </c>
      <c r="Y31" s="2">
        <v>27</v>
      </c>
      <c r="Z31" s="2" t="str">
        <f t="shared" si="37"/>
        <v/>
      </c>
      <c r="AA31" s="2" t="str">
        <f t="shared" si="9"/>
        <v/>
      </c>
      <c r="AB31" s="2" t="str">
        <f t="shared" si="10"/>
        <v/>
      </c>
      <c r="AC31" s="2" t="str">
        <f t="shared" si="11"/>
        <v/>
      </c>
      <c r="AD31" s="2" t="str">
        <f t="shared" si="12"/>
        <v/>
      </c>
      <c r="AE31" s="2" t="str">
        <f t="shared" si="13"/>
        <v/>
      </c>
      <c r="AF31" s="2" t="str">
        <f t="shared" si="14"/>
        <v/>
      </c>
      <c r="AG31" s="2" t="str">
        <f t="shared" si="15"/>
        <v/>
      </c>
      <c r="AH31" s="2" t="str">
        <f t="shared" si="16"/>
        <v/>
      </c>
      <c r="AJ31" s="2" t="e">
        <f>IF(#REF!="","",VLOOKUP(#REF!,$A$5:$C$173,3,))</f>
        <v>#REF!</v>
      </c>
      <c r="AK31" s="2" t="e">
        <f t="shared" si="17"/>
        <v>#REF!</v>
      </c>
      <c r="AL31" s="2" t="e">
        <f t="shared" si="17"/>
        <v>#REF!</v>
      </c>
      <c r="AM31" s="2" t="e">
        <f t="shared" si="17"/>
        <v>#REF!</v>
      </c>
      <c r="AN31" s="2" t="e">
        <f t="shared" si="17"/>
        <v>#REF!</v>
      </c>
      <c r="AO31" s="2" t="e">
        <f t="shared" si="17"/>
        <v>#REF!</v>
      </c>
      <c r="AP31" s="2" t="e">
        <f t="shared" si="17"/>
        <v>#REF!</v>
      </c>
      <c r="AQ31" s="2" t="e">
        <f t="shared" si="17"/>
        <v>#REF!</v>
      </c>
      <c r="AR31" s="2" t="e">
        <f t="shared" si="17"/>
        <v>#REF!</v>
      </c>
      <c r="BA31" s="66" t="str">
        <f t="shared" si="28"/>
        <v/>
      </c>
      <c r="BB31" s="67"/>
      <c r="BC31" s="68"/>
      <c r="BD31" s="68"/>
      <c r="BE31" s="69"/>
      <c r="BF31" s="73"/>
      <c r="BG31" s="72" t="str">
        <f t="shared" ref="BG31:BG94" si="38">IF(BF31="","",IF(ISERROR(((IF(MONTH(BF31)&lt;MONTH($BL$7),YEAR($BL$7)-YEAR(BF31),YEAR($BL$7)-YEAR(BF31)-1))*12+(DATEDIF(BF31,$BL$7,"ym")))/12),"",TRUNC(((IF(MONTH(BF31)&lt;MONTH($BL$7),YEAR($BL$7)-YEAR(BF31),YEAR($BL$7)-YEAR(BF31)-1))*12+(DATEDIF(BF31,$BL$7,"ym")))/12,0)&amp;"."&amp;IF(MOD(((IF(MONTH(BF31)&lt;MONTH($BL$7),YEAR($BL$7)-YEAR(BF31),YEAR($BL$7)-YEAR(BF31)-1))*12+(DATEDIF(BF31,$BL$7,"ym"))),12)&lt;10,"0","")&amp;MOD(((IF(MONTH(BF31)&lt;MONTH($BL$7),YEAR($BL$7)-YEAR(BF31),YEAR($BL$7)-YEAR(BF31)-1))*12+(DATEDIF(BF31,$BL$7,"ym"))),12)))</f>
        <v/>
      </c>
      <c r="BH31" s="72"/>
      <c r="BI31" s="72"/>
      <c r="BJ31" s="72" t="str">
        <f t="shared" si="30"/>
        <v/>
      </c>
      <c r="BK31" s="72" t="str">
        <f t="shared" si="31"/>
        <v/>
      </c>
      <c r="BL31" s="72" t="str">
        <f t="shared" si="32"/>
        <v/>
      </c>
      <c r="BN31" s="1" t="str">
        <f t="shared" si="33"/>
        <v/>
      </c>
      <c r="BO31" s="1">
        <f t="shared" si="34"/>
        <v>5</v>
      </c>
      <c r="BP31" s="1" t="str">
        <f t="shared" si="35"/>
        <v>F</v>
      </c>
      <c r="BQ31" s="1" t="str">
        <f t="shared" si="36"/>
        <v>0</v>
      </c>
      <c r="BT31" s="47">
        <v>7.0199999999999996</v>
      </c>
      <c r="BU31" s="26">
        <v>2</v>
      </c>
      <c r="BV31" s="26">
        <v>86</v>
      </c>
      <c r="BW31" s="5"/>
      <c r="BX31" s="49">
        <v>1.0649999999999999</v>
      </c>
      <c r="BY31" s="49">
        <v>1.0659999999999998</v>
      </c>
      <c r="BZ31" s="49">
        <v>1.119</v>
      </c>
      <c r="CA31" s="49">
        <v>1.1200000000000001</v>
      </c>
      <c r="CB31" s="49">
        <v>1.3340000000000001</v>
      </c>
      <c r="CC31" s="49">
        <v>1.335</v>
      </c>
      <c r="CE31" s="51">
        <v>1.0510000000000002</v>
      </c>
      <c r="CF31" s="51">
        <v>1.052</v>
      </c>
      <c r="CG31" s="51">
        <v>1.1060000000000001</v>
      </c>
      <c r="CH31" s="51">
        <v>1.107</v>
      </c>
      <c r="CI31" s="51">
        <v>1.3280000000000001</v>
      </c>
      <c r="CJ31" s="51">
        <v>1.329</v>
      </c>
      <c r="CM31" s="1" t="e">
        <f>IF('Nutritional Status'!#REF!="","",IF('Nutritional Status'!#REF!&gt;CT31,$CU$3,IF('Nutritional Status'!#REF!&gt;CR31,$CS$3,IF('Nutritional Status'!#REF!&gt;CP31,$CQ$3,$CP$3))))</f>
        <v>#REF!</v>
      </c>
      <c r="CN31" s="2">
        <v>27</v>
      </c>
      <c r="CO31" s="1" t="str">
        <f t="shared" si="19"/>
        <v/>
      </c>
      <c r="CP31" s="1" t="str">
        <f t="shared" si="20"/>
        <v/>
      </c>
      <c r="CQ31" s="1" t="str">
        <f t="shared" si="20"/>
        <v/>
      </c>
      <c r="CR31" s="1" t="str">
        <f t="shared" si="20"/>
        <v/>
      </c>
      <c r="CS31" s="1" t="str">
        <f t="shared" si="20"/>
        <v/>
      </c>
      <c r="CT31" s="1" t="str">
        <f t="shared" si="20"/>
        <v/>
      </c>
      <c r="CU31" s="1" t="str">
        <f t="shared" si="20"/>
        <v/>
      </c>
      <c r="CW31" s="2">
        <v>27</v>
      </c>
      <c r="CX31" s="1" t="e">
        <f t="shared" si="22"/>
        <v>#REF!</v>
      </c>
      <c r="CY31" s="1" t="e">
        <f t="shared" si="23"/>
        <v>#REF!</v>
      </c>
      <c r="CZ31" s="1" t="e">
        <f t="shared" si="23"/>
        <v>#REF!</v>
      </c>
      <c r="DA31" s="1" t="e">
        <f t="shared" si="23"/>
        <v>#REF!</v>
      </c>
      <c r="DB31" s="1" t="e">
        <f t="shared" si="23"/>
        <v>#REF!</v>
      </c>
      <c r="DC31" s="1" t="e">
        <f t="shared" si="23"/>
        <v>#REF!</v>
      </c>
      <c r="DD31" s="1" t="e">
        <f t="shared" si="23"/>
        <v>#REF!</v>
      </c>
    </row>
    <row r="32" ht="15" customHeight="1">
      <c r="A32" s="47">
        <v>7.0300000000000002</v>
      </c>
      <c r="B32" s="26">
        <v>3</v>
      </c>
      <c r="C32" s="26">
        <v>87</v>
      </c>
      <c r="D32" s="5"/>
      <c r="E32" s="48">
        <v>12.199999999999999</v>
      </c>
      <c r="F32" s="48">
        <f t="shared" si="0"/>
        <v>12.299999999999999</v>
      </c>
      <c r="G32" s="48">
        <f t="shared" si="1"/>
        <v>13.1</v>
      </c>
      <c r="H32" s="48">
        <f t="shared" si="2"/>
        <v>13.199999999999999</v>
      </c>
      <c r="I32" s="48">
        <v>19.199999999999999</v>
      </c>
      <c r="J32" s="48">
        <f t="shared" si="3"/>
        <v>19.300000000000001</v>
      </c>
      <c r="K32" s="49">
        <v>21.899999999999999</v>
      </c>
      <c r="L32" s="49">
        <f t="shared" si="4"/>
        <v>22</v>
      </c>
      <c r="M32" s="3"/>
      <c r="N32" s="48">
        <v>11.699999999999999</v>
      </c>
      <c r="O32" s="48">
        <f t="shared" si="5"/>
        <v>11.799999999999999</v>
      </c>
      <c r="P32" s="49">
        <v>12.699999999999999</v>
      </c>
      <c r="Q32" s="49">
        <f t="shared" si="6"/>
        <v>12.799999999999999</v>
      </c>
      <c r="R32" s="49">
        <v>20</v>
      </c>
      <c r="S32" s="49">
        <f t="shared" si="7"/>
        <v>20.100000000000001</v>
      </c>
      <c r="T32" s="49">
        <v>23.600000000000001</v>
      </c>
      <c r="U32" s="49">
        <f t="shared" si="8"/>
        <v>23.700000000000003</v>
      </c>
      <c r="Y32" s="2">
        <v>28</v>
      </c>
      <c r="Z32" s="2" t="str">
        <f t="shared" si="37"/>
        <v/>
      </c>
      <c r="AA32" s="2" t="str">
        <f t="shared" si="9"/>
        <v/>
      </c>
      <c r="AB32" s="2" t="str">
        <f t="shared" si="10"/>
        <v/>
      </c>
      <c r="AC32" s="2" t="str">
        <f t="shared" si="11"/>
        <v/>
      </c>
      <c r="AD32" s="2" t="str">
        <f t="shared" si="12"/>
        <v/>
      </c>
      <c r="AE32" s="2" t="str">
        <f t="shared" si="13"/>
        <v/>
      </c>
      <c r="AF32" s="2" t="str">
        <f t="shared" si="14"/>
        <v/>
      </c>
      <c r="AG32" s="2" t="str">
        <f t="shared" si="15"/>
        <v/>
      </c>
      <c r="AH32" s="2" t="str">
        <f t="shared" si="16"/>
        <v/>
      </c>
      <c r="AJ32" s="2" t="e">
        <f>IF(#REF!="","",VLOOKUP(#REF!,$A$5:$C$173,3,))</f>
        <v>#REF!</v>
      </c>
      <c r="AK32" s="2" t="e">
        <f t="shared" si="17"/>
        <v>#REF!</v>
      </c>
      <c r="AL32" s="2" t="e">
        <f t="shared" si="17"/>
        <v>#REF!</v>
      </c>
      <c r="AM32" s="2" t="e">
        <f t="shared" si="17"/>
        <v>#REF!</v>
      </c>
      <c r="AN32" s="2" t="e">
        <f t="shared" si="17"/>
        <v>#REF!</v>
      </c>
      <c r="AO32" s="2" t="e">
        <f t="shared" si="17"/>
        <v>#REF!</v>
      </c>
      <c r="AP32" s="2" t="e">
        <f t="shared" si="17"/>
        <v>#REF!</v>
      </c>
      <c r="AQ32" s="2" t="e">
        <f t="shared" si="17"/>
        <v>#REF!</v>
      </c>
      <c r="AR32" s="2" t="e">
        <f t="shared" si="17"/>
        <v>#REF!</v>
      </c>
      <c r="BA32" s="66" t="str">
        <f t="shared" si="28"/>
        <v/>
      </c>
      <c r="BB32" s="67"/>
      <c r="BC32" s="68"/>
      <c r="BD32" s="68"/>
      <c r="BE32" s="69"/>
      <c r="BF32" s="73"/>
      <c r="BG32" s="72" t="str">
        <f t="shared" si="38"/>
        <v/>
      </c>
      <c r="BH32" s="72"/>
      <c r="BI32" s="72"/>
      <c r="BJ32" s="72" t="str">
        <f t="shared" si="30"/>
        <v/>
      </c>
      <c r="BK32" s="72" t="str">
        <f t="shared" si="31"/>
        <v/>
      </c>
      <c r="BL32" s="72" t="str">
        <f t="shared" si="32"/>
        <v/>
      </c>
      <c r="BN32" s="1" t="str">
        <f t="shared" si="33"/>
        <v/>
      </c>
      <c r="BO32" s="1">
        <f t="shared" si="34"/>
        <v>5</v>
      </c>
      <c r="BP32" s="1" t="str">
        <f t="shared" si="35"/>
        <v>F</v>
      </c>
      <c r="BQ32" s="1" t="str">
        <f t="shared" si="36"/>
        <v>0</v>
      </c>
      <c r="BT32" s="47">
        <v>7.0300000000000002</v>
      </c>
      <c r="BU32" s="26">
        <v>3</v>
      </c>
      <c r="BV32" s="26">
        <v>87</v>
      </c>
      <c r="BW32" s="5"/>
      <c r="BX32" s="49">
        <v>1.069</v>
      </c>
      <c r="BY32" s="49">
        <v>1.0700000000000001</v>
      </c>
      <c r="BZ32" s="49">
        <v>1.1230000000000002</v>
      </c>
      <c r="CA32" s="49">
        <v>1.1240000000000001</v>
      </c>
      <c r="CB32" s="49">
        <v>1.339</v>
      </c>
      <c r="CC32" s="49">
        <v>1.3400000000000001</v>
      </c>
      <c r="CE32" s="51">
        <v>1.0549999999999999</v>
      </c>
      <c r="CF32" s="51">
        <v>1.056</v>
      </c>
      <c r="CG32" s="51">
        <v>1.1100000000000001</v>
      </c>
      <c r="CH32" s="51">
        <v>1.111</v>
      </c>
      <c r="CI32" s="51">
        <v>1.3330000000000002</v>
      </c>
      <c r="CJ32" s="51">
        <v>1.3340000000000001</v>
      </c>
      <c r="CM32" s="1" t="e">
        <f>IF('Nutritional Status'!#REF!="","",IF('Nutritional Status'!#REF!&gt;CT32,$CU$3,IF('Nutritional Status'!#REF!&gt;CR32,$CS$3,IF('Nutritional Status'!#REF!&gt;CP32,$CQ$3,$CP$3))))</f>
        <v>#REF!</v>
      </c>
      <c r="CN32" s="2">
        <v>28</v>
      </c>
      <c r="CO32" s="1" t="str">
        <f t="shared" si="19"/>
        <v/>
      </c>
      <c r="CP32" s="1" t="str">
        <f t="shared" si="20"/>
        <v/>
      </c>
      <c r="CQ32" s="1" t="str">
        <f t="shared" si="20"/>
        <v/>
      </c>
      <c r="CR32" s="1" t="str">
        <f t="shared" si="20"/>
        <v/>
      </c>
      <c r="CS32" s="1" t="str">
        <f t="shared" si="20"/>
        <v/>
      </c>
      <c r="CT32" s="1" t="str">
        <f t="shared" si="20"/>
        <v/>
      </c>
      <c r="CU32" s="1" t="str">
        <f t="shared" si="20"/>
        <v/>
      </c>
      <c r="CW32" s="2">
        <v>28</v>
      </c>
      <c r="CX32" s="1" t="e">
        <f t="shared" si="22"/>
        <v>#REF!</v>
      </c>
      <c r="CY32" s="1" t="e">
        <f t="shared" si="23"/>
        <v>#REF!</v>
      </c>
      <c r="CZ32" s="1" t="e">
        <f t="shared" si="23"/>
        <v>#REF!</v>
      </c>
      <c r="DA32" s="1" t="e">
        <f t="shared" si="23"/>
        <v>#REF!</v>
      </c>
      <c r="DB32" s="1" t="e">
        <f t="shared" si="23"/>
        <v>#REF!</v>
      </c>
      <c r="DC32" s="1" t="e">
        <f t="shared" si="23"/>
        <v>#REF!</v>
      </c>
      <c r="DD32" s="1" t="e">
        <f t="shared" si="23"/>
        <v>#REF!</v>
      </c>
    </row>
    <row r="33" ht="15" customHeight="1">
      <c r="A33" s="47">
        <v>7.04</v>
      </c>
      <c r="B33" s="26">
        <v>4</v>
      </c>
      <c r="C33" s="26">
        <v>88</v>
      </c>
      <c r="D33" s="5"/>
      <c r="E33" s="48">
        <v>12.199999999999999</v>
      </c>
      <c r="F33" s="48">
        <f t="shared" si="0"/>
        <v>12.299999999999999</v>
      </c>
      <c r="G33" s="48">
        <f t="shared" si="1"/>
        <v>13.1</v>
      </c>
      <c r="H33" s="48">
        <f t="shared" si="2"/>
        <v>13.199999999999999</v>
      </c>
      <c r="I33" s="48">
        <v>19.199999999999999</v>
      </c>
      <c r="J33" s="48">
        <f t="shared" si="3"/>
        <v>19.300000000000001</v>
      </c>
      <c r="K33" s="49">
        <v>22</v>
      </c>
      <c r="L33" s="49">
        <f t="shared" si="4"/>
        <v>22.100000000000001</v>
      </c>
      <c r="M33" s="3"/>
      <c r="N33" s="48">
        <v>11.699999999999999</v>
      </c>
      <c r="O33" s="48">
        <f t="shared" si="5"/>
        <v>11.799999999999999</v>
      </c>
      <c r="P33" s="49">
        <v>12.699999999999999</v>
      </c>
      <c r="Q33" s="49">
        <f t="shared" si="6"/>
        <v>12.799999999999999</v>
      </c>
      <c r="R33" s="49">
        <v>20.100000000000001</v>
      </c>
      <c r="S33" s="49">
        <f t="shared" si="7"/>
        <v>20.200000000000003</v>
      </c>
      <c r="T33" s="49">
        <v>23.699999999999999</v>
      </c>
      <c r="U33" s="49">
        <f t="shared" si="8"/>
        <v>23.800000000000001</v>
      </c>
      <c r="Y33" s="2">
        <v>29</v>
      </c>
      <c r="Z33" s="2" t="str">
        <f t="shared" si="37"/>
        <v/>
      </c>
      <c r="AA33" s="2" t="str">
        <f t="shared" si="9"/>
        <v/>
      </c>
      <c r="AB33" s="2" t="str">
        <f t="shared" si="10"/>
        <v/>
      </c>
      <c r="AC33" s="2" t="str">
        <f t="shared" si="11"/>
        <v/>
      </c>
      <c r="AD33" s="2" t="str">
        <f t="shared" si="12"/>
        <v/>
      </c>
      <c r="AE33" s="2" t="str">
        <f t="shared" si="13"/>
        <v/>
      </c>
      <c r="AF33" s="2" t="str">
        <f t="shared" si="14"/>
        <v/>
      </c>
      <c r="AG33" s="2" t="str">
        <f t="shared" si="15"/>
        <v/>
      </c>
      <c r="AH33" s="2" t="str">
        <f t="shared" si="16"/>
        <v/>
      </c>
      <c r="AJ33" s="2" t="e">
        <f>IF(#REF!="","",VLOOKUP(#REF!,$A$5:$C$173,3,))</f>
        <v>#REF!</v>
      </c>
      <c r="AK33" s="2" t="e">
        <f t="shared" si="17"/>
        <v>#REF!</v>
      </c>
      <c r="AL33" s="2" t="e">
        <f t="shared" si="17"/>
        <v>#REF!</v>
      </c>
      <c r="AM33" s="2" t="e">
        <f t="shared" si="17"/>
        <v>#REF!</v>
      </c>
      <c r="AN33" s="2" t="e">
        <f t="shared" si="17"/>
        <v>#REF!</v>
      </c>
      <c r="AO33" s="2" t="e">
        <f t="shared" si="17"/>
        <v>#REF!</v>
      </c>
      <c r="AP33" s="2" t="e">
        <f t="shared" si="17"/>
        <v>#REF!</v>
      </c>
      <c r="AQ33" s="2" t="e">
        <f t="shared" si="17"/>
        <v>#REF!</v>
      </c>
      <c r="AR33" s="2" t="e">
        <f t="shared" si="17"/>
        <v>#REF!</v>
      </c>
      <c r="BA33" s="66" t="str">
        <f t="shared" si="28"/>
        <v/>
      </c>
      <c r="BB33" s="67"/>
      <c r="BC33" s="68"/>
      <c r="BD33" s="68"/>
      <c r="BE33" s="69"/>
      <c r="BF33" s="73"/>
      <c r="BG33" s="72" t="str">
        <f t="shared" si="38"/>
        <v/>
      </c>
      <c r="BH33" s="72"/>
      <c r="BI33" s="72"/>
      <c r="BJ33" s="72" t="str">
        <f t="shared" si="30"/>
        <v/>
      </c>
      <c r="BK33" s="72" t="str">
        <f t="shared" si="31"/>
        <v/>
      </c>
      <c r="BL33" s="72" t="str">
        <f t="shared" si="32"/>
        <v/>
      </c>
      <c r="BN33" s="1" t="str">
        <f t="shared" si="33"/>
        <v/>
      </c>
      <c r="BO33" s="1">
        <f t="shared" si="34"/>
        <v>5</v>
      </c>
      <c r="BP33" s="1" t="str">
        <f t="shared" si="35"/>
        <v>F</v>
      </c>
      <c r="BQ33" s="1" t="str">
        <f t="shared" si="36"/>
        <v>0</v>
      </c>
      <c r="BT33" s="47">
        <v>7.04</v>
      </c>
      <c r="BU33" s="26">
        <v>4</v>
      </c>
      <c r="BV33" s="26">
        <v>88</v>
      </c>
      <c r="BW33" s="5"/>
      <c r="BX33" s="49">
        <v>1.073</v>
      </c>
      <c r="BY33" s="49">
        <v>1.0739999999999998</v>
      </c>
      <c r="BZ33" s="49">
        <v>1.127</v>
      </c>
      <c r="CA33" s="49">
        <v>1.1279999999999999</v>
      </c>
      <c r="CB33" s="49">
        <v>1.3440000000000001</v>
      </c>
      <c r="CC33" s="49">
        <v>1.345</v>
      </c>
      <c r="CE33" s="51">
        <v>1.0590000000000002</v>
      </c>
      <c r="CF33" s="51">
        <v>1.0600000000000001</v>
      </c>
      <c r="CG33" s="51">
        <v>1.115</v>
      </c>
      <c r="CH33" s="51">
        <v>1.1159999999999999</v>
      </c>
      <c r="CI33" s="51">
        <v>1.339</v>
      </c>
      <c r="CJ33" s="51">
        <v>1.3400000000000001</v>
      </c>
      <c r="CM33" s="1" t="e">
        <f>IF('Nutritional Status'!#REF!="","",IF('Nutritional Status'!#REF!&gt;CT33,$CU$3,IF('Nutritional Status'!#REF!&gt;CR33,$CS$3,IF('Nutritional Status'!#REF!&gt;CP33,$CQ$3,$CP$3))))</f>
        <v>#REF!</v>
      </c>
      <c r="CN33" s="2">
        <v>29</v>
      </c>
      <c r="CO33" s="1" t="str">
        <f t="shared" si="19"/>
        <v/>
      </c>
      <c r="CP33" s="1" t="str">
        <f t="shared" si="20"/>
        <v/>
      </c>
      <c r="CQ33" s="1" t="str">
        <f t="shared" si="20"/>
        <v/>
      </c>
      <c r="CR33" s="1" t="str">
        <f t="shared" si="20"/>
        <v/>
      </c>
      <c r="CS33" s="1" t="str">
        <f t="shared" si="20"/>
        <v/>
      </c>
      <c r="CT33" s="1" t="str">
        <f t="shared" si="20"/>
        <v/>
      </c>
      <c r="CU33" s="1" t="str">
        <f t="shared" si="20"/>
        <v/>
      </c>
      <c r="CW33" s="2">
        <v>29</v>
      </c>
      <c r="CX33" s="1" t="e">
        <f t="shared" si="22"/>
        <v>#REF!</v>
      </c>
      <c r="CY33" s="1" t="e">
        <f t="shared" si="23"/>
        <v>#REF!</v>
      </c>
      <c r="CZ33" s="1" t="e">
        <f t="shared" si="23"/>
        <v>#REF!</v>
      </c>
      <c r="DA33" s="1" t="e">
        <f t="shared" si="23"/>
        <v>#REF!</v>
      </c>
      <c r="DB33" s="1" t="e">
        <f t="shared" si="23"/>
        <v>#REF!</v>
      </c>
      <c r="DC33" s="1" t="e">
        <f t="shared" si="23"/>
        <v>#REF!</v>
      </c>
      <c r="DD33" s="1" t="e">
        <f t="shared" si="23"/>
        <v>#REF!</v>
      </c>
    </row>
    <row r="34" ht="15" customHeight="1">
      <c r="A34" s="47">
        <v>7.0499999999999998</v>
      </c>
      <c r="B34" s="26">
        <v>5</v>
      </c>
      <c r="C34" s="26">
        <v>89</v>
      </c>
      <c r="D34" s="5"/>
      <c r="E34" s="48">
        <v>12.199999999999999</v>
      </c>
      <c r="F34" s="48">
        <f t="shared" si="0"/>
        <v>12.299999999999999</v>
      </c>
      <c r="G34" s="48">
        <f t="shared" si="1"/>
        <v>13.1</v>
      </c>
      <c r="H34" s="48">
        <f t="shared" si="2"/>
        <v>13.199999999999999</v>
      </c>
      <c r="I34" s="48">
        <v>19.300000000000001</v>
      </c>
      <c r="J34" s="48">
        <f t="shared" si="3"/>
        <v>19.400000000000002</v>
      </c>
      <c r="K34" s="49">
        <v>22</v>
      </c>
      <c r="L34" s="49">
        <f t="shared" si="4"/>
        <v>22.100000000000001</v>
      </c>
      <c r="M34" s="3"/>
      <c r="N34" s="48">
        <v>11.699999999999999</v>
      </c>
      <c r="O34" s="48">
        <f t="shared" si="5"/>
        <v>11.799999999999999</v>
      </c>
      <c r="P34" s="49">
        <v>12.699999999999999</v>
      </c>
      <c r="Q34" s="49">
        <f t="shared" si="6"/>
        <v>12.799999999999999</v>
      </c>
      <c r="R34" s="49">
        <v>20.100000000000001</v>
      </c>
      <c r="S34" s="49">
        <f t="shared" si="7"/>
        <v>20.200000000000003</v>
      </c>
      <c r="T34" s="49">
        <v>23.899999999999999</v>
      </c>
      <c r="U34" s="49">
        <f t="shared" si="8"/>
        <v>24</v>
      </c>
      <c r="Y34" s="2">
        <v>30</v>
      </c>
      <c r="Z34" s="2" t="str">
        <f t="shared" si="37"/>
        <v/>
      </c>
      <c r="AA34" s="2" t="str">
        <f t="shared" si="9"/>
        <v/>
      </c>
      <c r="AB34" s="2" t="str">
        <f t="shared" si="10"/>
        <v/>
      </c>
      <c r="AC34" s="2" t="str">
        <f t="shared" si="11"/>
        <v/>
      </c>
      <c r="AD34" s="2" t="str">
        <f t="shared" si="12"/>
        <v/>
      </c>
      <c r="AE34" s="2" t="str">
        <f t="shared" si="13"/>
        <v/>
      </c>
      <c r="AF34" s="2" t="str">
        <f t="shared" si="14"/>
        <v/>
      </c>
      <c r="AG34" s="2" t="str">
        <f t="shared" si="15"/>
        <v/>
      </c>
      <c r="AH34" s="2" t="str">
        <f t="shared" si="16"/>
        <v/>
      </c>
      <c r="AJ34" s="2" t="e">
        <f>IF(#REF!="","",VLOOKUP(#REF!,$A$5:$C$173,3,))</f>
        <v>#REF!</v>
      </c>
      <c r="AK34" s="2" t="e">
        <f t="shared" si="17"/>
        <v>#REF!</v>
      </c>
      <c r="AL34" s="2" t="e">
        <f t="shared" si="17"/>
        <v>#REF!</v>
      </c>
      <c r="AM34" s="2" t="e">
        <f t="shared" si="17"/>
        <v>#REF!</v>
      </c>
      <c r="AN34" s="2" t="e">
        <f t="shared" si="17"/>
        <v>#REF!</v>
      </c>
      <c r="AO34" s="2" t="e">
        <f t="shared" si="17"/>
        <v>#REF!</v>
      </c>
      <c r="AP34" s="2" t="e">
        <f t="shared" si="17"/>
        <v>#REF!</v>
      </c>
      <c r="AQ34" s="2" t="e">
        <f t="shared" si="17"/>
        <v>#REF!</v>
      </c>
      <c r="AR34" s="2" t="e">
        <f t="shared" si="17"/>
        <v>#REF!</v>
      </c>
      <c r="BA34" s="66" t="str">
        <f t="shared" si="28"/>
        <v/>
      </c>
      <c r="BB34" s="67"/>
      <c r="BC34" s="68"/>
      <c r="BD34" s="68"/>
      <c r="BE34" s="69"/>
      <c r="BF34" s="73"/>
      <c r="BG34" s="72" t="str">
        <f t="shared" si="38"/>
        <v/>
      </c>
      <c r="BH34" s="72"/>
      <c r="BI34" s="72"/>
      <c r="BJ34" s="72" t="str">
        <f t="shared" si="30"/>
        <v/>
      </c>
      <c r="BK34" s="72" t="str">
        <f t="shared" si="31"/>
        <v/>
      </c>
      <c r="BL34" s="72" t="str">
        <f t="shared" si="32"/>
        <v/>
      </c>
      <c r="BN34" s="1" t="str">
        <f t="shared" si="33"/>
        <v/>
      </c>
      <c r="BO34" s="1">
        <f t="shared" si="34"/>
        <v>5</v>
      </c>
      <c r="BP34" s="1" t="str">
        <f t="shared" si="35"/>
        <v>F</v>
      </c>
      <c r="BQ34" s="1" t="str">
        <f t="shared" si="36"/>
        <v>0</v>
      </c>
      <c r="BT34" s="47">
        <v>7.0499999999999998</v>
      </c>
      <c r="BU34" s="26">
        <v>5</v>
      </c>
      <c r="BV34" s="26">
        <v>89</v>
      </c>
      <c r="BW34" s="5"/>
      <c r="BX34" s="49">
        <v>1.077</v>
      </c>
      <c r="BY34" s="49">
        <v>1.0780000000000001</v>
      </c>
      <c r="BZ34" s="49">
        <v>1.131</v>
      </c>
      <c r="CA34" s="49">
        <v>1.1320000000000001</v>
      </c>
      <c r="CB34" s="49">
        <v>1.349</v>
      </c>
      <c r="CC34" s="49">
        <v>1.3500000000000001</v>
      </c>
      <c r="CE34" s="51">
        <v>1.0630000000000002</v>
      </c>
      <c r="CF34" s="51">
        <v>1.0640000000000001</v>
      </c>
      <c r="CG34" s="51">
        <v>1.119</v>
      </c>
      <c r="CH34" s="51">
        <v>1.1200000000000001</v>
      </c>
      <c r="CI34" s="51">
        <v>1.3440000000000001</v>
      </c>
      <c r="CJ34" s="51">
        <v>1.345</v>
      </c>
      <c r="CM34" s="1" t="e">
        <f>IF('Nutritional Status'!#REF!="","",IF('Nutritional Status'!#REF!&gt;CT34,$CU$3,IF('Nutritional Status'!#REF!&gt;CR34,$CS$3,IF('Nutritional Status'!#REF!&gt;CP34,$CQ$3,$CP$3))))</f>
        <v>#REF!</v>
      </c>
      <c r="CN34" s="2">
        <v>30</v>
      </c>
      <c r="CO34" s="1" t="str">
        <f t="shared" si="19"/>
        <v/>
      </c>
      <c r="CP34" s="1" t="str">
        <f t="shared" si="20"/>
        <v/>
      </c>
      <c r="CQ34" s="1" t="str">
        <f t="shared" si="20"/>
        <v/>
      </c>
      <c r="CR34" s="1" t="str">
        <f t="shared" si="20"/>
        <v/>
      </c>
      <c r="CS34" s="1" t="str">
        <f t="shared" si="20"/>
        <v/>
      </c>
      <c r="CT34" s="1" t="str">
        <f t="shared" si="20"/>
        <v/>
      </c>
      <c r="CU34" s="1" t="str">
        <f t="shared" si="20"/>
        <v/>
      </c>
      <c r="CW34" s="2">
        <v>30</v>
      </c>
      <c r="CX34" s="1" t="e">
        <f t="shared" si="22"/>
        <v>#REF!</v>
      </c>
      <c r="CY34" s="1" t="e">
        <f t="shared" si="23"/>
        <v>#REF!</v>
      </c>
      <c r="CZ34" s="1" t="e">
        <f t="shared" si="23"/>
        <v>#REF!</v>
      </c>
      <c r="DA34" s="1" t="e">
        <f t="shared" si="23"/>
        <v>#REF!</v>
      </c>
      <c r="DB34" s="1" t="e">
        <f t="shared" si="23"/>
        <v>#REF!</v>
      </c>
      <c r="DC34" s="1" t="e">
        <f t="shared" si="23"/>
        <v>#REF!</v>
      </c>
      <c r="DD34" s="1" t="e">
        <f t="shared" si="23"/>
        <v>#REF!</v>
      </c>
    </row>
    <row r="35" ht="15" customHeight="1">
      <c r="A35" s="47">
        <v>7.0599999999999996</v>
      </c>
      <c r="B35" s="26">
        <v>6</v>
      </c>
      <c r="C35" s="26">
        <v>90</v>
      </c>
      <c r="D35" s="5"/>
      <c r="E35" s="48">
        <v>12.199999999999999</v>
      </c>
      <c r="F35" s="48">
        <f t="shared" si="0"/>
        <v>12.299999999999999</v>
      </c>
      <c r="G35" s="48">
        <f t="shared" si="1"/>
        <v>13.1</v>
      </c>
      <c r="H35" s="48">
        <f t="shared" si="2"/>
        <v>13.199999999999999</v>
      </c>
      <c r="I35" s="48">
        <v>19.300000000000001</v>
      </c>
      <c r="J35" s="48">
        <f t="shared" si="3"/>
        <v>19.400000000000002</v>
      </c>
      <c r="K35" s="49">
        <v>22.100000000000001</v>
      </c>
      <c r="L35" s="49">
        <f t="shared" si="4"/>
        <v>22.200000000000003</v>
      </c>
      <c r="M35" s="3"/>
      <c r="N35" s="48">
        <v>11.699999999999999</v>
      </c>
      <c r="O35" s="48">
        <f t="shared" si="5"/>
        <v>11.799999999999999</v>
      </c>
      <c r="P35" s="49">
        <v>12.699999999999999</v>
      </c>
      <c r="Q35" s="49">
        <f t="shared" si="6"/>
        <v>12.799999999999999</v>
      </c>
      <c r="R35" s="49">
        <v>20.199999999999999</v>
      </c>
      <c r="S35" s="49">
        <f t="shared" si="7"/>
        <v>20.300000000000001</v>
      </c>
      <c r="T35" s="49">
        <v>24</v>
      </c>
      <c r="U35" s="49">
        <f t="shared" si="8"/>
        <v>24.100000000000001</v>
      </c>
      <c r="Y35" s="2">
        <v>31</v>
      </c>
      <c r="Z35" s="2" t="str">
        <f t="shared" si="37"/>
        <v/>
      </c>
      <c r="AA35" s="2" t="str">
        <f t="shared" si="9"/>
        <v/>
      </c>
      <c r="AB35" s="2" t="str">
        <f t="shared" si="10"/>
        <v/>
      </c>
      <c r="AC35" s="2" t="str">
        <f t="shared" si="11"/>
        <v/>
      </c>
      <c r="AD35" s="2" t="str">
        <f t="shared" si="12"/>
        <v/>
      </c>
      <c r="AE35" s="2" t="str">
        <f t="shared" si="13"/>
        <v/>
      </c>
      <c r="AF35" s="2" t="str">
        <f t="shared" si="14"/>
        <v/>
      </c>
      <c r="AG35" s="2" t="str">
        <f t="shared" si="15"/>
        <v/>
      </c>
      <c r="AH35" s="2" t="str">
        <f t="shared" si="16"/>
        <v/>
      </c>
      <c r="AJ35" s="2" t="e">
        <f>IF(#REF!="","",VLOOKUP(#REF!,$A$5:$C$173,3,))</f>
        <v>#REF!</v>
      </c>
      <c r="AK35" s="2" t="e">
        <f t="shared" si="17"/>
        <v>#REF!</v>
      </c>
      <c r="AL35" s="2" t="e">
        <f t="shared" si="17"/>
        <v>#REF!</v>
      </c>
      <c r="AM35" s="2" t="e">
        <f t="shared" si="17"/>
        <v>#REF!</v>
      </c>
      <c r="AN35" s="2" t="e">
        <f t="shared" si="17"/>
        <v>#REF!</v>
      </c>
      <c r="AO35" s="2" t="e">
        <f t="shared" si="17"/>
        <v>#REF!</v>
      </c>
      <c r="AP35" s="2" t="e">
        <f t="shared" si="17"/>
        <v>#REF!</v>
      </c>
      <c r="AQ35" s="2" t="e">
        <f t="shared" si="17"/>
        <v>#REF!</v>
      </c>
      <c r="AR35" s="2" t="e">
        <f t="shared" si="17"/>
        <v>#REF!</v>
      </c>
      <c r="BA35" s="66" t="str">
        <f t="shared" si="28"/>
        <v/>
      </c>
      <c r="BB35" s="67"/>
      <c r="BC35" s="68"/>
      <c r="BD35" s="68"/>
      <c r="BE35" s="69"/>
      <c r="BF35" s="73"/>
      <c r="BG35" s="72" t="str">
        <f t="shared" si="38"/>
        <v/>
      </c>
      <c r="BH35" s="72"/>
      <c r="BI35" s="72"/>
      <c r="BJ35" s="72" t="str">
        <f t="shared" si="30"/>
        <v/>
      </c>
      <c r="BK35" s="72" t="str">
        <f t="shared" si="31"/>
        <v/>
      </c>
      <c r="BL35" s="72" t="str">
        <f t="shared" si="32"/>
        <v/>
      </c>
      <c r="BN35" s="1" t="str">
        <f t="shared" si="33"/>
        <v/>
      </c>
      <c r="BO35" s="1">
        <f t="shared" si="34"/>
        <v>5</v>
      </c>
      <c r="BP35" s="1" t="str">
        <f t="shared" si="35"/>
        <v>F</v>
      </c>
      <c r="BQ35" s="1" t="str">
        <f t="shared" si="36"/>
        <v>0</v>
      </c>
      <c r="BT35" s="47">
        <v>7.0599999999999996</v>
      </c>
      <c r="BU35" s="26">
        <v>6</v>
      </c>
      <c r="BV35" s="26">
        <v>90</v>
      </c>
      <c r="BW35" s="5"/>
      <c r="BX35" s="49">
        <v>1.0800000000000001</v>
      </c>
      <c r="BY35" s="49">
        <v>1.081</v>
      </c>
      <c r="BZ35" s="49">
        <v>1.135</v>
      </c>
      <c r="CA35" s="49">
        <v>1.1359999999999999</v>
      </c>
      <c r="CB35" s="49">
        <v>1.355</v>
      </c>
      <c r="CC35" s="49">
        <v>1.3559999999999999</v>
      </c>
      <c r="CE35" s="51">
        <v>1.0669999999999999</v>
      </c>
      <c r="CF35" s="51">
        <v>1.0680000000000001</v>
      </c>
      <c r="CG35" s="51">
        <v>1.1230000000000002</v>
      </c>
      <c r="CH35" s="51">
        <v>1.1240000000000001</v>
      </c>
      <c r="CI35" s="51">
        <v>1.349</v>
      </c>
      <c r="CJ35" s="51">
        <v>1.3500000000000001</v>
      </c>
      <c r="CM35" s="1" t="e">
        <f>IF('Nutritional Status'!#REF!="","",IF('Nutritional Status'!#REF!&gt;CT35,$CU$3,IF('Nutritional Status'!#REF!&gt;CR35,$CS$3,IF('Nutritional Status'!#REF!&gt;CP35,$CQ$3,$CP$3))))</f>
        <v>#REF!</v>
      </c>
      <c r="CN35" s="2">
        <v>31</v>
      </c>
      <c r="CO35" s="1" t="str">
        <f t="shared" si="19"/>
        <v/>
      </c>
      <c r="CP35" s="1" t="str">
        <f t="shared" si="20"/>
        <v/>
      </c>
      <c r="CQ35" s="1" t="str">
        <f t="shared" si="20"/>
        <v/>
      </c>
      <c r="CR35" s="1" t="str">
        <f t="shared" si="20"/>
        <v/>
      </c>
      <c r="CS35" s="1" t="str">
        <f t="shared" si="20"/>
        <v/>
      </c>
      <c r="CT35" s="1" t="str">
        <f t="shared" si="20"/>
        <v/>
      </c>
      <c r="CU35" s="1" t="str">
        <f t="shared" si="20"/>
        <v/>
      </c>
      <c r="CW35" s="2">
        <v>31</v>
      </c>
      <c r="CX35" s="1" t="e">
        <f t="shared" si="22"/>
        <v>#REF!</v>
      </c>
      <c r="CY35" s="1" t="e">
        <f t="shared" si="23"/>
        <v>#REF!</v>
      </c>
      <c r="CZ35" s="1" t="e">
        <f t="shared" si="23"/>
        <v>#REF!</v>
      </c>
      <c r="DA35" s="1" t="e">
        <f t="shared" si="23"/>
        <v>#REF!</v>
      </c>
      <c r="DB35" s="1" t="e">
        <f t="shared" si="23"/>
        <v>#REF!</v>
      </c>
      <c r="DC35" s="1" t="e">
        <f t="shared" si="23"/>
        <v>#REF!</v>
      </c>
      <c r="DD35" s="1" t="e">
        <f t="shared" si="23"/>
        <v>#REF!</v>
      </c>
    </row>
    <row r="36" ht="15" customHeight="1">
      <c r="A36" s="47">
        <v>7.0700000000000003</v>
      </c>
      <c r="B36" s="26">
        <v>7</v>
      </c>
      <c r="C36" s="26">
        <v>91</v>
      </c>
      <c r="D36" s="5"/>
      <c r="E36" s="48">
        <v>12.199999999999999</v>
      </c>
      <c r="F36" s="48">
        <f t="shared" si="0"/>
        <v>12.299999999999999</v>
      </c>
      <c r="G36" s="48">
        <f t="shared" si="1"/>
        <v>13.1</v>
      </c>
      <c r="H36" s="48">
        <f t="shared" si="2"/>
        <v>13.199999999999999</v>
      </c>
      <c r="I36" s="48">
        <v>19.399999999999999</v>
      </c>
      <c r="J36" s="48">
        <f t="shared" si="3"/>
        <v>19.5</v>
      </c>
      <c r="K36" s="49">
        <v>22.199999999999999</v>
      </c>
      <c r="L36" s="49">
        <f t="shared" si="4"/>
        <v>22.300000000000001</v>
      </c>
      <c r="M36" s="3"/>
      <c r="N36" s="48">
        <v>11.699999999999999</v>
      </c>
      <c r="O36" s="48">
        <f t="shared" si="5"/>
        <v>11.799999999999999</v>
      </c>
      <c r="P36" s="49">
        <v>12.699999999999999</v>
      </c>
      <c r="Q36" s="49">
        <f t="shared" si="6"/>
        <v>12.799999999999999</v>
      </c>
      <c r="R36" s="49">
        <v>20.300000000000001</v>
      </c>
      <c r="S36" s="49">
        <f t="shared" si="7"/>
        <v>20.400000000000002</v>
      </c>
      <c r="T36" s="49">
        <v>24.100000000000001</v>
      </c>
      <c r="U36" s="49">
        <f t="shared" si="8"/>
        <v>24.200000000000003</v>
      </c>
      <c r="Y36" s="2">
        <v>32</v>
      </c>
      <c r="Z36" s="2" t="str">
        <f t="shared" si="37"/>
        <v/>
      </c>
      <c r="AA36" s="2" t="str">
        <f t="shared" si="9"/>
        <v/>
      </c>
      <c r="AB36" s="2" t="str">
        <f t="shared" si="10"/>
        <v/>
      </c>
      <c r="AC36" s="2" t="str">
        <f t="shared" si="11"/>
        <v/>
      </c>
      <c r="AD36" s="2" t="str">
        <f t="shared" si="12"/>
        <v/>
      </c>
      <c r="AE36" s="2" t="str">
        <f t="shared" si="13"/>
        <v/>
      </c>
      <c r="AF36" s="2" t="str">
        <f t="shared" si="14"/>
        <v/>
      </c>
      <c r="AG36" s="2" t="str">
        <f t="shared" si="15"/>
        <v/>
      </c>
      <c r="AH36" s="2" t="str">
        <f t="shared" si="16"/>
        <v/>
      </c>
      <c r="AJ36" s="2" t="e">
        <f>IF(#REF!="","",VLOOKUP(#REF!,$A$5:$C$173,3,))</f>
        <v>#REF!</v>
      </c>
      <c r="AK36" s="2" t="e">
        <f t="shared" si="17"/>
        <v>#REF!</v>
      </c>
      <c r="AL36" s="2" t="e">
        <f t="shared" si="17"/>
        <v>#REF!</v>
      </c>
      <c r="AM36" s="2" t="e">
        <f t="shared" si="17"/>
        <v>#REF!</v>
      </c>
      <c r="AN36" s="2" t="e">
        <f t="shared" si="17"/>
        <v>#REF!</v>
      </c>
      <c r="AO36" s="2" t="e">
        <f t="shared" si="17"/>
        <v>#REF!</v>
      </c>
      <c r="AP36" s="2" t="e">
        <f t="shared" si="17"/>
        <v>#REF!</v>
      </c>
      <c r="AQ36" s="2" t="e">
        <f t="shared" si="17"/>
        <v>#REF!</v>
      </c>
      <c r="AR36" s="2" t="e">
        <f t="shared" si="17"/>
        <v>#REF!</v>
      </c>
      <c r="BA36" s="66" t="str">
        <f t="shared" si="28"/>
        <v/>
      </c>
      <c r="BB36" s="67"/>
      <c r="BC36" s="68"/>
      <c r="BD36" s="68"/>
      <c r="BE36" s="69"/>
      <c r="BF36" s="73"/>
      <c r="BG36" s="72" t="str">
        <f t="shared" si="38"/>
        <v/>
      </c>
      <c r="BH36" s="72"/>
      <c r="BI36" s="72"/>
      <c r="BJ36" s="72" t="str">
        <f t="shared" si="30"/>
        <v/>
      </c>
      <c r="BK36" s="72" t="str">
        <f t="shared" si="31"/>
        <v/>
      </c>
      <c r="BL36" s="72" t="str">
        <f t="shared" si="32"/>
        <v/>
      </c>
      <c r="BN36" s="1" t="str">
        <f t="shared" si="33"/>
        <v/>
      </c>
      <c r="BO36" s="1">
        <f t="shared" si="34"/>
        <v>5</v>
      </c>
      <c r="BP36" s="1" t="str">
        <f t="shared" si="35"/>
        <v>F</v>
      </c>
      <c r="BQ36" s="1" t="str">
        <f t="shared" si="36"/>
        <v>0</v>
      </c>
      <c r="BT36" s="47">
        <v>7.0700000000000003</v>
      </c>
      <c r="BU36" s="26">
        <v>7</v>
      </c>
      <c r="BV36" s="26">
        <v>91</v>
      </c>
      <c r="BW36" s="5"/>
      <c r="BX36" s="49">
        <v>1.0840000000000001</v>
      </c>
      <c r="BY36" s="49">
        <v>1.085</v>
      </c>
      <c r="BZ36" s="49">
        <v>1.139</v>
      </c>
      <c r="CA36" s="49">
        <v>1.1399999999999999</v>
      </c>
      <c r="CB36" s="49">
        <v>1.3600000000000001</v>
      </c>
      <c r="CC36" s="49">
        <v>1.361</v>
      </c>
      <c r="CE36" s="51">
        <v>1.0710000000000002</v>
      </c>
      <c r="CF36" s="51">
        <v>1.0720000000000001</v>
      </c>
      <c r="CG36" s="51">
        <v>1.127</v>
      </c>
      <c r="CH36" s="51">
        <v>1.1279999999999999</v>
      </c>
      <c r="CI36" s="51">
        <v>1.355</v>
      </c>
      <c r="CJ36" s="51">
        <v>1.3559999999999999</v>
      </c>
      <c r="CM36" s="1" t="e">
        <f>IF('Nutritional Status'!#REF!="","",IF('Nutritional Status'!#REF!&gt;CT36,$CU$3,IF('Nutritional Status'!#REF!&gt;CR36,$CS$3,IF('Nutritional Status'!#REF!&gt;CP36,$CQ$3,$CP$3))))</f>
        <v>#REF!</v>
      </c>
      <c r="CN36" s="2">
        <v>32</v>
      </c>
      <c r="CO36" s="1" t="str">
        <f t="shared" si="19"/>
        <v/>
      </c>
      <c r="CP36" s="1" t="str">
        <f t="shared" si="20"/>
        <v/>
      </c>
      <c r="CQ36" s="1" t="str">
        <f t="shared" si="20"/>
        <v/>
      </c>
      <c r="CR36" s="1" t="str">
        <f t="shared" si="20"/>
        <v/>
      </c>
      <c r="CS36" s="1" t="str">
        <f t="shared" si="20"/>
        <v/>
      </c>
      <c r="CT36" s="1" t="str">
        <f t="shared" si="20"/>
        <v/>
      </c>
      <c r="CU36" s="1" t="str">
        <f t="shared" si="20"/>
        <v/>
      </c>
      <c r="CW36" s="2">
        <v>32</v>
      </c>
      <c r="CX36" s="1" t="e">
        <f t="shared" si="22"/>
        <v>#REF!</v>
      </c>
      <c r="CY36" s="1" t="e">
        <f t="shared" si="23"/>
        <v>#REF!</v>
      </c>
      <c r="CZ36" s="1" t="e">
        <f t="shared" si="23"/>
        <v>#REF!</v>
      </c>
      <c r="DA36" s="1" t="e">
        <f t="shared" si="23"/>
        <v>#REF!</v>
      </c>
      <c r="DB36" s="1" t="e">
        <f t="shared" si="23"/>
        <v>#REF!</v>
      </c>
      <c r="DC36" s="1" t="e">
        <f t="shared" si="23"/>
        <v>#REF!</v>
      </c>
      <c r="DD36" s="1" t="e">
        <f t="shared" si="23"/>
        <v>#REF!</v>
      </c>
    </row>
    <row r="37" ht="15" customHeight="1">
      <c r="A37" s="47">
        <v>7.0800000000000001</v>
      </c>
      <c r="B37" s="26">
        <v>8</v>
      </c>
      <c r="C37" s="26">
        <v>92</v>
      </c>
      <c r="D37" s="5"/>
      <c r="E37" s="48">
        <v>12.199999999999999</v>
      </c>
      <c r="F37" s="48">
        <f t="shared" si="0"/>
        <v>12.299999999999999</v>
      </c>
      <c r="G37" s="48">
        <f t="shared" si="1"/>
        <v>13.1</v>
      </c>
      <c r="H37" s="48">
        <f t="shared" si="2"/>
        <v>13.199999999999999</v>
      </c>
      <c r="I37" s="48">
        <v>19.399999999999999</v>
      </c>
      <c r="J37" s="48">
        <f t="shared" si="3"/>
        <v>19.5</v>
      </c>
      <c r="K37" s="49">
        <v>22.399999999999999</v>
      </c>
      <c r="L37" s="49">
        <f t="shared" si="4"/>
        <v>22.5</v>
      </c>
      <c r="M37" s="3"/>
      <c r="N37" s="48">
        <v>11.699999999999999</v>
      </c>
      <c r="O37" s="48">
        <f t="shared" si="5"/>
        <v>11.799999999999999</v>
      </c>
      <c r="P37" s="49">
        <v>12.699999999999999</v>
      </c>
      <c r="Q37" s="49">
        <f t="shared" si="6"/>
        <v>12.799999999999999</v>
      </c>
      <c r="R37" s="49">
        <v>20.300000000000001</v>
      </c>
      <c r="S37" s="49">
        <f t="shared" si="7"/>
        <v>20.400000000000002</v>
      </c>
      <c r="T37" s="49">
        <v>24.199999999999999</v>
      </c>
      <c r="U37" s="49">
        <f t="shared" si="8"/>
        <v>24.300000000000001</v>
      </c>
      <c r="Y37" s="2">
        <v>33</v>
      </c>
      <c r="Z37" s="2" t="str">
        <f t="shared" si="37"/>
        <v/>
      </c>
      <c r="AA37" s="2" t="str">
        <f t="shared" si="9"/>
        <v/>
      </c>
      <c r="AB37" s="2" t="str">
        <f t="shared" si="10"/>
        <v/>
      </c>
      <c r="AC37" s="2" t="str">
        <f t="shared" si="11"/>
        <v/>
      </c>
      <c r="AD37" s="2" t="str">
        <f t="shared" si="12"/>
        <v/>
      </c>
      <c r="AE37" s="2" t="str">
        <f t="shared" si="13"/>
        <v/>
      </c>
      <c r="AF37" s="2" t="str">
        <f t="shared" si="14"/>
        <v/>
      </c>
      <c r="AG37" s="2" t="str">
        <f t="shared" si="15"/>
        <v/>
      </c>
      <c r="AH37" s="2" t="str">
        <f t="shared" si="16"/>
        <v/>
      </c>
      <c r="AJ37" s="2" t="e">
        <f>IF(#REF!="","",VLOOKUP(#REF!,$A$5:$C$173,3,))</f>
        <v>#REF!</v>
      </c>
      <c r="AK37" s="2" t="e">
        <f t="shared" si="17"/>
        <v>#REF!</v>
      </c>
      <c r="AL37" s="2" t="e">
        <f t="shared" si="17"/>
        <v>#REF!</v>
      </c>
      <c r="AM37" s="2" t="e">
        <f t="shared" si="17"/>
        <v>#REF!</v>
      </c>
      <c r="AN37" s="2" t="e">
        <f t="shared" si="17"/>
        <v>#REF!</v>
      </c>
      <c r="AO37" s="2" t="e">
        <f t="shared" si="17"/>
        <v>#REF!</v>
      </c>
      <c r="AP37" s="2" t="e">
        <f t="shared" si="17"/>
        <v>#REF!</v>
      </c>
      <c r="AQ37" s="2" t="e">
        <f t="shared" si="17"/>
        <v>#REF!</v>
      </c>
      <c r="AR37" s="2" t="e">
        <f t="shared" si="17"/>
        <v>#REF!</v>
      </c>
      <c r="BA37" s="66" t="str">
        <f t="shared" si="28"/>
        <v/>
      </c>
      <c r="BB37" s="67"/>
      <c r="BC37" s="68"/>
      <c r="BD37" s="68"/>
      <c r="BE37" s="69"/>
      <c r="BF37" s="73"/>
      <c r="BG37" s="72" t="str">
        <f t="shared" si="38"/>
        <v/>
      </c>
      <c r="BH37" s="72"/>
      <c r="BI37" s="72"/>
      <c r="BJ37" s="72" t="str">
        <f t="shared" si="30"/>
        <v/>
      </c>
      <c r="BK37" s="72" t="str">
        <f t="shared" si="31"/>
        <v/>
      </c>
      <c r="BL37" s="72" t="str">
        <f t="shared" si="32"/>
        <v/>
      </c>
      <c r="BN37" s="1" t="str">
        <f t="shared" si="33"/>
        <v/>
      </c>
      <c r="BO37" s="1">
        <f t="shared" si="34"/>
        <v>5</v>
      </c>
      <c r="BP37" s="1" t="str">
        <f t="shared" si="35"/>
        <v>F</v>
      </c>
      <c r="BQ37" s="1" t="str">
        <f t="shared" si="36"/>
        <v>0</v>
      </c>
      <c r="BT37" s="47">
        <v>7.0800000000000001</v>
      </c>
      <c r="BU37" s="26">
        <v>8</v>
      </c>
      <c r="BV37" s="26">
        <v>92</v>
      </c>
      <c r="BW37" s="5"/>
      <c r="BX37" s="49">
        <v>1.0880000000000001</v>
      </c>
      <c r="BY37" s="49">
        <v>1.089</v>
      </c>
      <c r="BZ37" s="49">
        <v>1.143</v>
      </c>
      <c r="CA37" s="49">
        <v>1.1440000000000001</v>
      </c>
      <c r="CB37" s="49">
        <v>1.365</v>
      </c>
      <c r="CC37" s="49">
        <v>1.3659999999999999</v>
      </c>
      <c r="CE37" s="51">
        <v>1.075</v>
      </c>
      <c r="CF37" s="51">
        <v>1.0759999999999998</v>
      </c>
      <c r="CG37" s="51">
        <v>1.131</v>
      </c>
      <c r="CH37" s="51">
        <v>1.1320000000000001</v>
      </c>
      <c r="CI37" s="51">
        <v>1.3600000000000001</v>
      </c>
      <c r="CJ37" s="51">
        <v>1.361</v>
      </c>
      <c r="CM37" s="1" t="e">
        <f>IF('Nutritional Status'!#REF!="","",IF('Nutritional Status'!#REF!&gt;CT37,$CU$3,IF('Nutritional Status'!#REF!&gt;CR37,$CS$3,IF('Nutritional Status'!#REF!&gt;CP37,$CQ$3,$CP$3))))</f>
        <v>#REF!</v>
      </c>
      <c r="CN37" s="2">
        <v>33</v>
      </c>
      <c r="CO37" s="1" t="str">
        <f t="shared" si="19"/>
        <v/>
      </c>
      <c r="CP37" s="1" t="str">
        <f t="shared" si="20"/>
        <v/>
      </c>
      <c r="CQ37" s="1" t="str">
        <f t="shared" si="20"/>
        <v/>
      </c>
      <c r="CR37" s="1" t="str">
        <f t="shared" si="20"/>
        <v/>
      </c>
      <c r="CS37" s="1" t="str">
        <f t="shared" si="20"/>
        <v/>
      </c>
      <c r="CT37" s="1" t="str">
        <f t="shared" si="20"/>
        <v/>
      </c>
      <c r="CU37" s="1" t="str">
        <f t="shared" si="20"/>
        <v/>
      </c>
      <c r="CW37" s="2">
        <v>33</v>
      </c>
      <c r="CX37" s="1" t="e">
        <f t="shared" si="22"/>
        <v>#REF!</v>
      </c>
      <c r="CY37" s="1" t="e">
        <f t="shared" si="23"/>
        <v>#REF!</v>
      </c>
      <c r="CZ37" s="1" t="e">
        <f t="shared" si="23"/>
        <v>#REF!</v>
      </c>
      <c r="DA37" s="1" t="e">
        <f t="shared" si="23"/>
        <v>#REF!</v>
      </c>
      <c r="DB37" s="1" t="e">
        <f t="shared" si="23"/>
        <v>#REF!</v>
      </c>
      <c r="DC37" s="1" t="e">
        <f t="shared" si="23"/>
        <v>#REF!</v>
      </c>
      <c r="DD37" s="1" t="e">
        <f t="shared" si="23"/>
        <v>#REF!</v>
      </c>
    </row>
    <row r="38" ht="15" customHeight="1">
      <c r="A38" s="47">
        <v>7.0899999999999999</v>
      </c>
      <c r="B38" s="26">
        <v>9</v>
      </c>
      <c r="C38" s="26">
        <v>93</v>
      </c>
      <c r="D38" s="5"/>
      <c r="E38" s="48">
        <v>12.300000000000001</v>
      </c>
      <c r="F38" s="48">
        <f t="shared" si="0"/>
        <v>12.4</v>
      </c>
      <c r="G38" s="48">
        <f t="shared" si="1"/>
        <v>13.200000000000001</v>
      </c>
      <c r="H38" s="48">
        <f t="shared" si="2"/>
        <v>13.300000000000001</v>
      </c>
      <c r="I38" s="48">
        <v>19.5</v>
      </c>
      <c r="J38" s="48">
        <f t="shared" si="3"/>
        <v>19.600000000000001</v>
      </c>
      <c r="K38" s="49">
        <v>22.5</v>
      </c>
      <c r="L38" s="49">
        <f t="shared" si="4"/>
        <v>22.600000000000001</v>
      </c>
      <c r="M38" s="3"/>
      <c r="N38" s="48">
        <v>11.699999999999999</v>
      </c>
      <c r="O38" s="48">
        <f t="shared" si="5"/>
        <v>11.799999999999999</v>
      </c>
      <c r="P38" s="49">
        <v>12.699999999999999</v>
      </c>
      <c r="Q38" s="49">
        <f t="shared" si="6"/>
        <v>12.799999999999999</v>
      </c>
      <c r="R38" s="49">
        <v>20.399999999999999</v>
      </c>
      <c r="S38" s="49">
        <f t="shared" si="7"/>
        <v>20.5</v>
      </c>
      <c r="T38" s="49">
        <v>24.399999999999999</v>
      </c>
      <c r="U38" s="49">
        <f t="shared" si="8"/>
        <v>24.5</v>
      </c>
      <c r="Y38" s="2">
        <v>34</v>
      </c>
      <c r="Z38" s="2" t="str">
        <f t="shared" si="37"/>
        <v/>
      </c>
      <c r="AA38" s="2" t="str">
        <f t="shared" si="9"/>
        <v/>
      </c>
      <c r="AB38" s="2" t="str">
        <f t="shared" si="10"/>
        <v/>
      </c>
      <c r="AC38" s="2" t="str">
        <f t="shared" si="11"/>
        <v/>
      </c>
      <c r="AD38" s="2" t="str">
        <f t="shared" si="12"/>
        <v/>
      </c>
      <c r="AE38" s="2" t="str">
        <f t="shared" si="13"/>
        <v/>
      </c>
      <c r="AF38" s="2" t="str">
        <f t="shared" si="14"/>
        <v/>
      </c>
      <c r="AG38" s="2" t="str">
        <f t="shared" si="15"/>
        <v/>
      </c>
      <c r="AH38" s="2" t="str">
        <f t="shared" si="16"/>
        <v/>
      </c>
      <c r="AJ38" s="2" t="e">
        <f>IF(#REF!="","",VLOOKUP(#REF!,$A$5:$C$173,3,))</f>
        <v>#REF!</v>
      </c>
      <c r="AK38" s="2" t="e">
        <f t="shared" ref="AK38:AR101" si="39">IF($AJ38="","",VLOOKUP($AJ38,$C$5:$L$273,AK$1))</f>
        <v>#REF!</v>
      </c>
      <c r="AL38" s="2" t="e">
        <f t="shared" si="39"/>
        <v>#REF!</v>
      </c>
      <c r="AM38" s="2" t="e">
        <f t="shared" si="39"/>
        <v>#REF!</v>
      </c>
      <c r="AN38" s="2" t="e">
        <f t="shared" si="39"/>
        <v>#REF!</v>
      </c>
      <c r="AO38" s="2" t="e">
        <f t="shared" si="39"/>
        <v>#REF!</v>
      </c>
      <c r="AP38" s="2" t="e">
        <f t="shared" si="39"/>
        <v>#REF!</v>
      </c>
      <c r="AQ38" s="2" t="e">
        <f t="shared" si="39"/>
        <v>#REF!</v>
      </c>
      <c r="AR38" s="2" t="e">
        <f t="shared" si="39"/>
        <v>#REF!</v>
      </c>
      <c r="BA38" s="66" t="str">
        <f t="shared" si="28"/>
        <v/>
      </c>
      <c r="BB38" s="67"/>
      <c r="BC38" s="68"/>
      <c r="BD38" s="68"/>
      <c r="BE38" s="69"/>
      <c r="BF38" s="73"/>
      <c r="BG38" s="72" t="str">
        <f t="shared" si="38"/>
        <v/>
      </c>
      <c r="BH38" s="72"/>
      <c r="BI38" s="72"/>
      <c r="BJ38" s="72" t="str">
        <f t="shared" si="30"/>
        <v/>
      </c>
      <c r="BK38" s="72" t="str">
        <f t="shared" si="31"/>
        <v/>
      </c>
      <c r="BL38" s="72" t="str">
        <f t="shared" si="32"/>
        <v/>
      </c>
      <c r="BN38" s="1" t="str">
        <f t="shared" si="33"/>
        <v/>
      </c>
      <c r="BO38" s="1">
        <f t="shared" si="34"/>
        <v>5</v>
      </c>
      <c r="BP38" s="1" t="str">
        <f t="shared" si="35"/>
        <v>F</v>
      </c>
      <c r="BQ38" s="1" t="str">
        <f t="shared" si="36"/>
        <v>0</v>
      </c>
      <c r="BT38" s="47">
        <v>7.0899999999999999</v>
      </c>
      <c r="BU38" s="26">
        <v>9</v>
      </c>
      <c r="BV38" s="26">
        <v>93</v>
      </c>
      <c r="BW38" s="5"/>
      <c r="BX38" s="49">
        <v>1.091</v>
      </c>
      <c r="BY38" s="49">
        <v>1.0919999999999999</v>
      </c>
      <c r="BZ38" s="49">
        <v>1.147</v>
      </c>
      <c r="CA38" s="49">
        <v>1.1479999999999999</v>
      </c>
      <c r="CB38" s="49">
        <v>1.3700000000000001</v>
      </c>
      <c r="CC38" s="49">
        <v>1.371</v>
      </c>
      <c r="CE38" s="51">
        <v>1.079</v>
      </c>
      <c r="CF38" s="51">
        <v>1.0800000000000001</v>
      </c>
      <c r="CG38" s="51">
        <v>1.1360000000000001</v>
      </c>
      <c r="CH38" s="51">
        <v>1.137</v>
      </c>
      <c r="CI38" s="51">
        <v>1.365</v>
      </c>
      <c r="CJ38" s="51">
        <v>1.3659999999999999</v>
      </c>
      <c r="CM38" s="1" t="e">
        <f>IF('Nutritional Status'!#REF!="","",IF('Nutritional Status'!#REF!&gt;CT38,$CU$3,IF('Nutritional Status'!#REF!&gt;CR38,$CS$3,IF('Nutritional Status'!#REF!&gt;CP38,$CQ$3,$CP$3))))</f>
        <v>#REF!</v>
      </c>
      <c r="CN38" s="2">
        <v>34</v>
      </c>
      <c r="CO38" s="1" t="str">
        <f t="shared" si="19"/>
        <v/>
      </c>
      <c r="CP38" s="1" t="str">
        <f t="shared" si="20"/>
        <v/>
      </c>
      <c r="CQ38" s="1" t="str">
        <f t="shared" si="20"/>
        <v/>
      </c>
      <c r="CR38" s="1" t="str">
        <f t="shared" si="20"/>
        <v/>
      </c>
      <c r="CS38" s="1" t="str">
        <f t="shared" si="20"/>
        <v/>
      </c>
      <c r="CT38" s="1" t="str">
        <f t="shared" si="20"/>
        <v/>
      </c>
      <c r="CU38" s="1" t="str">
        <f t="shared" si="20"/>
        <v/>
      </c>
      <c r="CW38" s="2">
        <v>34</v>
      </c>
      <c r="CX38" s="1" t="e">
        <f t="shared" si="22"/>
        <v>#REF!</v>
      </c>
      <c r="CY38" s="1" t="e">
        <f t="shared" ref="CY38:DD101" si="40">IF($CX38="","",VLOOKUP($CX38,$BV$5:$CJ$173,CY$1))</f>
        <v>#REF!</v>
      </c>
      <c r="CZ38" s="1" t="e">
        <f t="shared" si="40"/>
        <v>#REF!</v>
      </c>
      <c r="DA38" s="1" t="e">
        <f t="shared" si="40"/>
        <v>#REF!</v>
      </c>
      <c r="DB38" s="1" t="e">
        <f t="shared" si="40"/>
        <v>#REF!</v>
      </c>
      <c r="DC38" s="1" t="e">
        <f t="shared" si="40"/>
        <v>#REF!</v>
      </c>
      <c r="DD38" s="1" t="e">
        <f t="shared" si="40"/>
        <v>#REF!</v>
      </c>
    </row>
    <row r="39" ht="15" customHeight="1">
      <c r="A39" s="47">
        <v>7.0999999999999996</v>
      </c>
      <c r="B39" s="26">
        <v>10</v>
      </c>
      <c r="C39" s="26">
        <v>94</v>
      </c>
      <c r="D39" s="5"/>
      <c r="E39" s="48">
        <v>12.300000000000001</v>
      </c>
      <c r="F39" s="48">
        <f t="shared" si="0"/>
        <v>12.4</v>
      </c>
      <c r="G39" s="48">
        <f t="shared" si="1"/>
        <v>13.200000000000001</v>
      </c>
      <c r="H39" s="48">
        <f t="shared" si="2"/>
        <v>13.300000000000001</v>
      </c>
      <c r="I39" s="48">
        <v>19.600000000000001</v>
      </c>
      <c r="J39" s="48">
        <f t="shared" si="3"/>
        <v>19.700000000000003</v>
      </c>
      <c r="K39" s="49">
        <v>22.600000000000001</v>
      </c>
      <c r="L39" s="49">
        <f t="shared" si="4"/>
        <v>22.700000000000003</v>
      </c>
      <c r="M39" s="3"/>
      <c r="N39" s="48">
        <v>11.800000000000001</v>
      </c>
      <c r="O39" s="48">
        <f t="shared" si="5"/>
        <v>11.9</v>
      </c>
      <c r="P39" s="49">
        <v>12.800000000000001</v>
      </c>
      <c r="Q39" s="49">
        <f t="shared" si="6"/>
        <v>12.9</v>
      </c>
      <c r="R39" s="49">
        <v>20.5</v>
      </c>
      <c r="S39" s="49">
        <f t="shared" si="7"/>
        <v>20.600000000000001</v>
      </c>
      <c r="T39" s="49">
        <v>24.5</v>
      </c>
      <c r="U39" s="49">
        <f t="shared" si="8"/>
        <v>24.600000000000001</v>
      </c>
      <c r="Y39" s="2">
        <v>35</v>
      </c>
      <c r="Z39" s="2" t="str">
        <f t="shared" si="37"/>
        <v/>
      </c>
      <c r="AA39" s="2" t="str">
        <f t="shared" si="9"/>
        <v/>
      </c>
      <c r="AB39" s="2" t="str">
        <f t="shared" si="10"/>
        <v/>
      </c>
      <c r="AC39" s="2" t="str">
        <f t="shared" si="11"/>
        <v/>
      </c>
      <c r="AD39" s="2" t="str">
        <f t="shared" si="12"/>
        <v/>
      </c>
      <c r="AE39" s="2" t="str">
        <f t="shared" si="13"/>
        <v/>
      </c>
      <c r="AF39" s="2" t="str">
        <f t="shared" si="14"/>
        <v/>
      </c>
      <c r="AG39" s="2" t="str">
        <f t="shared" si="15"/>
        <v/>
      </c>
      <c r="AH39" s="2" t="str">
        <f t="shared" si="16"/>
        <v/>
      </c>
      <c r="AJ39" s="2" t="e">
        <f>IF(#REF!="","",VLOOKUP(#REF!,$A$5:$C$173,3,))</f>
        <v>#REF!</v>
      </c>
      <c r="AK39" s="2" t="e">
        <f t="shared" si="39"/>
        <v>#REF!</v>
      </c>
      <c r="AL39" s="2" t="e">
        <f t="shared" si="39"/>
        <v>#REF!</v>
      </c>
      <c r="AM39" s="2" t="e">
        <f t="shared" si="39"/>
        <v>#REF!</v>
      </c>
      <c r="AN39" s="2" t="e">
        <f t="shared" si="39"/>
        <v>#REF!</v>
      </c>
      <c r="AO39" s="2" t="e">
        <f t="shared" si="39"/>
        <v>#REF!</v>
      </c>
      <c r="AP39" s="2" t="e">
        <f t="shared" si="39"/>
        <v>#REF!</v>
      </c>
      <c r="AQ39" s="2" t="e">
        <f t="shared" si="39"/>
        <v>#REF!</v>
      </c>
      <c r="AR39" s="2" t="e">
        <f t="shared" si="39"/>
        <v>#REF!</v>
      </c>
      <c r="BA39" s="66" t="str">
        <f t="shared" si="28"/>
        <v/>
      </c>
      <c r="BB39" s="67"/>
      <c r="BC39" s="68"/>
      <c r="BD39" s="68"/>
      <c r="BE39" s="69"/>
      <c r="BF39" s="73"/>
      <c r="BG39" s="72" t="str">
        <f t="shared" si="38"/>
        <v/>
      </c>
      <c r="BH39" s="72"/>
      <c r="BI39" s="72"/>
      <c r="BJ39" s="72" t="str">
        <f t="shared" si="30"/>
        <v/>
      </c>
      <c r="BK39" s="72" t="str">
        <f t="shared" si="31"/>
        <v/>
      </c>
      <c r="BL39" s="72" t="str">
        <f t="shared" si="32"/>
        <v/>
      </c>
      <c r="BN39" s="1" t="str">
        <f t="shared" si="33"/>
        <v/>
      </c>
      <c r="BO39" s="1">
        <f t="shared" si="34"/>
        <v>5</v>
      </c>
      <c r="BP39" s="1" t="str">
        <f t="shared" si="35"/>
        <v>F</v>
      </c>
      <c r="BQ39" s="1" t="str">
        <f t="shared" si="36"/>
        <v>0</v>
      </c>
      <c r="BT39" s="47">
        <v>7.0999999999999996</v>
      </c>
      <c r="BU39" s="26">
        <v>10</v>
      </c>
      <c r="BV39" s="26">
        <v>94</v>
      </c>
      <c r="BW39" s="5"/>
      <c r="BX39" s="49">
        <v>1.095</v>
      </c>
      <c r="BY39" s="49">
        <v>1.0959999999999999</v>
      </c>
      <c r="BZ39" s="49">
        <v>1.151</v>
      </c>
      <c r="CA39" s="49">
        <v>1.1520000000000001</v>
      </c>
      <c r="CB39" s="49">
        <v>1.375</v>
      </c>
      <c r="CC39" s="49">
        <v>1.3759999999999999</v>
      </c>
      <c r="CE39" s="51">
        <v>1.0830000000000002</v>
      </c>
      <c r="CF39" s="51">
        <v>1.0840000000000001</v>
      </c>
      <c r="CG39" s="51">
        <v>1.1399999999999999</v>
      </c>
      <c r="CH39" s="51">
        <v>1.141</v>
      </c>
      <c r="CI39" s="51">
        <v>1.371</v>
      </c>
      <c r="CJ39" s="51">
        <v>1.3719999999999999</v>
      </c>
      <c r="CM39" s="1" t="e">
        <f>IF('Nutritional Status'!#REF!="","",IF('Nutritional Status'!#REF!&gt;CT39,$CU$3,IF('Nutritional Status'!#REF!&gt;CR39,$CS$3,IF('Nutritional Status'!#REF!&gt;CP39,$CQ$3,$CP$3))))</f>
        <v>#REF!</v>
      </c>
      <c r="CN39" s="2">
        <v>35</v>
      </c>
      <c r="CO39" s="1" t="str">
        <f t="shared" si="19"/>
        <v/>
      </c>
      <c r="CP39" s="1" t="str">
        <f t="shared" ref="CP39:CU102" si="41">IF($CO39="","",VLOOKUP($CO39,$BV$5:$CJ$173,CP$1))</f>
        <v/>
      </c>
      <c r="CQ39" s="1" t="str">
        <f t="shared" si="41"/>
        <v/>
      </c>
      <c r="CR39" s="1" t="str">
        <f t="shared" si="41"/>
        <v/>
      </c>
      <c r="CS39" s="1" t="str">
        <f t="shared" si="41"/>
        <v/>
      </c>
      <c r="CT39" s="1" t="str">
        <f t="shared" si="41"/>
        <v/>
      </c>
      <c r="CU39" s="1" t="str">
        <f t="shared" si="41"/>
        <v/>
      </c>
      <c r="CW39" s="2">
        <v>35</v>
      </c>
      <c r="CX39" s="1" t="e">
        <f t="shared" si="22"/>
        <v>#REF!</v>
      </c>
      <c r="CY39" s="1" t="e">
        <f t="shared" si="40"/>
        <v>#REF!</v>
      </c>
      <c r="CZ39" s="1" t="e">
        <f t="shared" si="40"/>
        <v>#REF!</v>
      </c>
      <c r="DA39" s="1" t="e">
        <f t="shared" si="40"/>
        <v>#REF!</v>
      </c>
      <c r="DB39" s="1" t="e">
        <f t="shared" si="40"/>
        <v>#REF!</v>
      </c>
      <c r="DC39" s="1" t="e">
        <f t="shared" si="40"/>
        <v>#REF!</v>
      </c>
      <c r="DD39" s="1" t="e">
        <f t="shared" si="40"/>
        <v>#REF!</v>
      </c>
    </row>
    <row r="40" ht="15" customHeight="1">
      <c r="A40" s="47">
        <v>7.1100000000000003</v>
      </c>
      <c r="B40" s="26">
        <v>11</v>
      </c>
      <c r="C40" s="26">
        <v>95</v>
      </c>
      <c r="D40" s="5"/>
      <c r="E40" s="48">
        <v>12.300000000000001</v>
      </c>
      <c r="F40" s="48">
        <f t="shared" si="0"/>
        <v>12.4</v>
      </c>
      <c r="G40" s="48">
        <f t="shared" si="1"/>
        <v>13.200000000000001</v>
      </c>
      <c r="H40" s="48">
        <f t="shared" si="2"/>
        <v>13.300000000000001</v>
      </c>
      <c r="I40" s="48">
        <v>19.600000000000001</v>
      </c>
      <c r="J40" s="48">
        <f t="shared" si="3"/>
        <v>19.700000000000003</v>
      </c>
      <c r="K40" s="49">
        <v>22.699999999999999</v>
      </c>
      <c r="L40" s="49">
        <f t="shared" si="4"/>
        <v>22.800000000000001</v>
      </c>
      <c r="M40" s="3"/>
      <c r="N40" s="48">
        <v>11.800000000000001</v>
      </c>
      <c r="O40" s="48">
        <f t="shared" si="5"/>
        <v>11.9</v>
      </c>
      <c r="P40" s="49">
        <v>12.800000000000001</v>
      </c>
      <c r="Q40" s="49">
        <f t="shared" si="6"/>
        <v>12.9</v>
      </c>
      <c r="R40" s="49">
        <v>20.600000000000001</v>
      </c>
      <c r="S40" s="49">
        <f t="shared" si="7"/>
        <v>20.700000000000003</v>
      </c>
      <c r="T40" s="49">
        <v>24.600000000000001</v>
      </c>
      <c r="U40" s="49">
        <f t="shared" si="8"/>
        <v>24.700000000000003</v>
      </c>
      <c r="Y40" s="2">
        <v>36</v>
      </c>
      <c r="Z40" s="2" t="str">
        <f t="shared" si="37"/>
        <v/>
      </c>
      <c r="AA40" s="2" t="str">
        <f t="shared" si="9"/>
        <v/>
      </c>
      <c r="AB40" s="2" t="str">
        <f t="shared" si="10"/>
        <v/>
      </c>
      <c r="AC40" s="2" t="str">
        <f t="shared" si="11"/>
        <v/>
      </c>
      <c r="AD40" s="2" t="str">
        <f t="shared" si="12"/>
        <v/>
      </c>
      <c r="AE40" s="2" t="str">
        <f t="shared" si="13"/>
        <v/>
      </c>
      <c r="AF40" s="2" t="str">
        <f t="shared" si="14"/>
        <v/>
      </c>
      <c r="AG40" s="2" t="str">
        <f t="shared" si="15"/>
        <v/>
      </c>
      <c r="AH40" s="2" t="str">
        <f t="shared" si="16"/>
        <v/>
      </c>
      <c r="AJ40" s="2" t="e">
        <f>IF(#REF!="","",VLOOKUP(#REF!,$A$5:$C$173,3,))</f>
        <v>#REF!</v>
      </c>
      <c r="AK40" s="2" t="e">
        <f t="shared" si="39"/>
        <v>#REF!</v>
      </c>
      <c r="AL40" s="2" t="e">
        <f t="shared" si="39"/>
        <v>#REF!</v>
      </c>
      <c r="AM40" s="2" t="e">
        <f t="shared" si="39"/>
        <v>#REF!</v>
      </c>
      <c r="AN40" s="2" t="e">
        <f t="shared" si="39"/>
        <v>#REF!</v>
      </c>
      <c r="AO40" s="2" t="e">
        <f t="shared" si="39"/>
        <v>#REF!</v>
      </c>
      <c r="AP40" s="2" t="e">
        <f t="shared" si="39"/>
        <v>#REF!</v>
      </c>
      <c r="AQ40" s="2" t="e">
        <f t="shared" si="39"/>
        <v>#REF!</v>
      </c>
      <c r="AR40" s="2" t="e">
        <f t="shared" si="39"/>
        <v>#REF!</v>
      </c>
      <c r="BA40" s="66" t="str">
        <f t="shared" si="28"/>
        <v/>
      </c>
      <c r="BB40" s="67"/>
      <c r="BC40" s="68"/>
      <c r="BD40" s="68"/>
      <c r="BE40" s="69"/>
      <c r="BF40" s="73"/>
      <c r="BG40" s="72" t="str">
        <f t="shared" si="38"/>
        <v/>
      </c>
      <c r="BH40" s="72"/>
      <c r="BI40" s="72"/>
      <c r="BJ40" s="72" t="str">
        <f t="shared" si="30"/>
        <v/>
      </c>
      <c r="BK40" s="72" t="str">
        <f t="shared" si="31"/>
        <v/>
      </c>
      <c r="BL40" s="72" t="str">
        <f t="shared" si="32"/>
        <v/>
      </c>
      <c r="BN40" s="1" t="str">
        <f t="shared" si="33"/>
        <v/>
      </c>
      <c r="BO40" s="1">
        <f t="shared" si="34"/>
        <v>5</v>
      </c>
      <c r="BP40" s="1" t="str">
        <f t="shared" si="35"/>
        <v>F</v>
      </c>
      <c r="BQ40" s="1" t="str">
        <f t="shared" si="36"/>
        <v>0</v>
      </c>
      <c r="BT40" s="47">
        <v>7.1100000000000003</v>
      </c>
      <c r="BU40" s="26">
        <v>11</v>
      </c>
      <c r="BV40" s="26">
        <v>95</v>
      </c>
      <c r="BW40" s="5"/>
      <c r="BX40" s="49">
        <v>1.099</v>
      </c>
      <c r="BY40" s="49">
        <v>1.1000000000000001</v>
      </c>
      <c r="BZ40" s="49">
        <v>1.155</v>
      </c>
      <c r="CA40" s="49">
        <v>1.1559999999999999</v>
      </c>
      <c r="CB40" s="49">
        <v>1.381</v>
      </c>
      <c r="CC40" s="49">
        <v>1.3819999999999999</v>
      </c>
      <c r="CE40" s="51">
        <v>1.087</v>
      </c>
      <c r="CF40" s="51">
        <v>1.0880000000000001</v>
      </c>
      <c r="CG40" s="51">
        <v>1.1440000000000001</v>
      </c>
      <c r="CH40" s="51">
        <v>1.145</v>
      </c>
      <c r="CI40" s="51">
        <v>1.3759999999999999</v>
      </c>
      <c r="CJ40" s="51">
        <v>1.3769999999999998</v>
      </c>
      <c r="CM40" s="1" t="e">
        <f>IF('Nutritional Status'!#REF!="","",IF('Nutritional Status'!#REF!&gt;CT40,$CU$3,IF('Nutritional Status'!#REF!&gt;CR40,$CS$3,IF('Nutritional Status'!#REF!&gt;CP40,$CQ$3,$CP$3))))</f>
        <v>#REF!</v>
      </c>
      <c r="CN40" s="2">
        <v>36</v>
      </c>
      <c r="CO40" s="1" t="str">
        <f t="shared" si="19"/>
        <v/>
      </c>
      <c r="CP40" s="1" t="str">
        <f t="shared" si="41"/>
        <v/>
      </c>
      <c r="CQ40" s="1" t="str">
        <f t="shared" si="41"/>
        <v/>
      </c>
      <c r="CR40" s="1" t="str">
        <f t="shared" si="41"/>
        <v/>
      </c>
      <c r="CS40" s="1" t="str">
        <f t="shared" si="41"/>
        <v/>
      </c>
      <c r="CT40" s="1" t="str">
        <f t="shared" si="41"/>
        <v/>
      </c>
      <c r="CU40" s="1" t="str">
        <f t="shared" si="41"/>
        <v/>
      </c>
      <c r="CW40" s="2">
        <v>36</v>
      </c>
      <c r="CX40" s="1" t="e">
        <f t="shared" si="22"/>
        <v>#REF!</v>
      </c>
      <c r="CY40" s="1" t="e">
        <f t="shared" si="40"/>
        <v>#REF!</v>
      </c>
      <c r="CZ40" s="1" t="e">
        <f t="shared" si="40"/>
        <v>#REF!</v>
      </c>
      <c r="DA40" s="1" t="e">
        <f t="shared" si="40"/>
        <v>#REF!</v>
      </c>
      <c r="DB40" s="1" t="e">
        <f t="shared" si="40"/>
        <v>#REF!</v>
      </c>
      <c r="DC40" s="1" t="e">
        <f t="shared" si="40"/>
        <v>#REF!</v>
      </c>
      <c r="DD40" s="1" t="e">
        <f t="shared" si="40"/>
        <v>#REF!</v>
      </c>
    </row>
    <row r="41" ht="15" customHeight="1">
      <c r="A41" s="47">
        <v>8</v>
      </c>
      <c r="B41" s="26">
        <v>0</v>
      </c>
      <c r="C41" s="26">
        <v>96</v>
      </c>
      <c r="D41" s="5"/>
      <c r="E41" s="48">
        <v>12.300000000000001</v>
      </c>
      <c r="F41" s="48">
        <f t="shared" si="0"/>
        <v>12.4</v>
      </c>
      <c r="G41" s="48">
        <f t="shared" si="1"/>
        <v>13.200000000000001</v>
      </c>
      <c r="H41" s="48">
        <f t="shared" si="2"/>
        <v>13.300000000000001</v>
      </c>
      <c r="I41" s="48">
        <v>19.699999999999999</v>
      </c>
      <c r="J41" s="48">
        <f t="shared" si="3"/>
        <v>19.800000000000001</v>
      </c>
      <c r="K41" s="49">
        <v>22.800000000000001</v>
      </c>
      <c r="L41" s="49">
        <f t="shared" si="4"/>
        <v>22.900000000000002</v>
      </c>
      <c r="M41" s="3"/>
      <c r="N41" s="48">
        <v>11.800000000000001</v>
      </c>
      <c r="O41" s="48">
        <f t="shared" si="5"/>
        <v>11.9</v>
      </c>
      <c r="P41" s="49">
        <v>12.800000000000001</v>
      </c>
      <c r="Q41" s="49">
        <f t="shared" si="6"/>
        <v>12.9</v>
      </c>
      <c r="R41" s="49">
        <v>20.600000000000001</v>
      </c>
      <c r="S41" s="49">
        <f t="shared" si="7"/>
        <v>20.700000000000003</v>
      </c>
      <c r="T41" s="49">
        <v>24.800000000000001</v>
      </c>
      <c r="U41" s="49">
        <f t="shared" si="8"/>
        <v>24.900000000000002</v>
      </c>
      <c r="Y41" s="2">
        <v>37</v>
      </c>
      <c r="Z41" s="2" t="str">
        <f t="shared" si="37"/>
        <v/>
      </c>
      <c r="AA41" s="2" t="str">
        <f t="shared" si="9"/>
        <v/>
      </c>
      <c r="AB41" s="2" t="str">
        <f t="shared" si="10"/>
        <v/>
      </c>
      <c r="AC41" s="2" t="str">
        <f t="shared" si="11"/>
        <v/>
      </c>
      <c r="AD41" s="2" t="str">
        <f t="shared" si="12"/>
        <v/>
      </c>
      <c r="AE41" s="2" t="str">
        <f t="shared" si="13"/>
        <v/>
      </c>
      <c r="AF41" s="2" t="str">
        <f t="shared" si="14"/>
        <v/>
      </c>
      <c r="AG41" s="2" t="str">
        <f t="shared" si="15"/>
        <v/>
      </c>
      <c r="AH41" s="2" t="str">
        <f t="shared" si="16"/>
        <v/>
      </c>
      <c r="AJ41" s="2" t="e">
        <f>IF(#REF!="","",VLOOKUP(#REF!,$A$5:$C$173,3,))</f>
        <v>#REF!</v>
      </c>
      <c r="AK41" s="2" t="e">
        <f t="shared" si="39"/>
        <v>#REF!</v>
      </c>
      <c r="AL41" s="2" t="e">
        <f t="shared" si="39"/>
        <v>#REF!</v>
      </c>
      <c r="AM41" s="2" t="e">
        <f t="shared" si="39"/>
        <v>#REF!</v>
      </c>
      <c r="AN41" s="2" t="e">
        <f t="shared" si="39"/>
        <v>#REF!</v>
      </c>
      <c r="AO41" s="2" t="e">
        <f t="shared" si="39"/>
        <v>#REF!</v>
      </c>
      <c r="AP41" s="2" t="e">
        <f t="shared" si="39"/>
        <v>#REF!</v>
      </c>
      <c r="AQ41" s="2" t="e">
        <f t="shared" si="39"/>
        <v>#REF!</v>
      </c>
      <c r="AR41" s="2" t="e">
        <f t="shared" si="39"/>
        <v>#REF!</v>
      </c>
      <c r="BA41" s="66" t="str">
        <f t="shared" si="28"/>
        <v/>
      </c>
      <c r="BB41" s="67"/>
      <c r="BC41" s="68"/>
      <c r="BD41" s="68"/>
      <c r="BE41" s="69"/>
      <c r="BF41" s="73"/>
      <c r="BG41" s="72" t="str">
        <f t="shared" si="38"/>
        <v/>
      </c>
      <c r="BH41" s="72"/>
      <c r="BI41" s="72"/>
      <c r="BJ41" s="72" t="str">
        <f t="shared" si="30"/>
        <v/>
      </c>
      <c r="BK41" s="72" t="str">
        <f t="shared" si="31"/>
        <v/>
      </c>
      <c r="BL41" s="72" t="str">
        <f t="shared" si="32"/>
        <v/>
      </c>
      <c r="BN41" s="1" t="str">
        <f t="shared" si="33"/>
        <v/>
      </c>
      <c r="BO41" s="1">
        <f t="shared" si="34"/>
        <v>5</v>
      </c>
      <c r="BP41" s="1" t="str">
        <f t="shared" si="35"/>
        <v>F</v>
      </c>
      <c r="BQ41" s="1" t="str">
        <f t="shared" si="36"/>
        <v>0</v>
      </c>
      <c r="BT41" s="47">
        <v>8</v>
      </c>
      <c r="BU41" s="26">
        <v>0</v>
      </c>
      <c r="BV41" s="26">
        <v>96</v>
      </c>
      <c r="BW41" s="5"/>
      <c r="BX41" s="49">
        <v>1.1020000000000001</v>
      </c>
      <c r="BY41" s="49">
        <v>1.103</v>
      </c>
      <c r="BZ41" s="49">
        <v>1.159</v>
      </c>
      <c r="CA41" s="49">
        <v>1.1599999999999999</v>
      </c>
      <c r="CB41" s="49">
        <v>1.3859999999999999</v>
      </c>
      <c r="CC41" s="49">
        <v>1.3869999999999998</v>
      </c>
      <c r="CE41" s="51">
        <v>1.0910000000000002</v>
      </c>
      <c r="CF41" s="51">
        <v>1.0920000000000001</v>
      </c>
      <c r="CG41" s="51">
        <v>1.149</v>
      </c>
      <c r="CH41" s="51">
        <v>1.1499999999999999</v>
      </c>
      <c r="CI41" s="51">
        <v>1.3819999999999999</v>
      </c>
      <c r="CJ41" s="51">
        <v>1.3829999999999998</v>
      </c>
      <c r="CM41" s="1" t="e">
        <f>IF('Nutritional Status'!#REF!="","",IF('Nutritional Status'!#REF!&gt;CT41,$CU$3,IF('Nutritional Status'!#REF!&gt;CR41,$CS$3,IF('Nutritional Status'!#REF!&gt;CP41,$CQ$3,$CP$3))))</f>
        <v>#REF!</v>
      </c>
      <c r="CN41" s="2">
        <v>37</v>
      </c>
      <c r="CO41" s="1" t="str">
        <f t="shared" si="19"/>
        <v/>
      </c>
      <c r="CP41" s="1" t="str">
        <f t="shared" si="41"/>
        <v/>
      </c>
      <c r="CQ41" s="1" t="str">
        <f t="shared" si="41"/>
        <v/>
      </c>
      <c r="CR41" s="1" t="str">
        <f t="shared" si="41"/>
        <v/>
      </c>
      <c r="CS41" s="1" t="str">
        <f t="shared" si="41"/>
        <v/>
      </c>
      <c r="CT41" s="1" t="str">
        <f t="shared" si="41"/>
        <v/>
      </c>
      <c r="CU41" s="1" t="str">
        <f t="shared" si="41"/>
        <v/>
      </c>
      <c r="CW41" s="2">
        <v>37</v>
      </c>
      <c r="CX41" s="1" t="e">
        <f t="shared" si="22"/>
        <v>#REF!</v>
      </c>
      <c r="CY41" s="1" t="e">
        <f t="shared" si="40"/>
        <v>#REF!</v>
      </c>
      <c r="CZ41" s="1" t="e">
        <f t="shared" si="40"/>
        <v>#REF!</v>
      </c>
      <c r="DA41" s="1" t="e">
        <f t="shared" si="40"/>
        <v>#REF!</v>
      </c>
      <c r="DB41" s="1" t="e">
        <f t="shared" si="40"/>
        <v>#REF!</v>
      </c>
      <c r="DC41" s="1" t="e">
        <f t="shared" si="40"/>
        <v>#REF!</v>
      </c>
      <c r="DD41" s="1" t="e">
        <f t="shared" si="40"/>
        <v>#REF!</v>
      </c>
    </row>
    <row r="42" ht="15" customHeight="1">
      <c r="A42" s="47">
        <v>8.0099999999999998</v>
      </c>
      <c r="B42" s="26">
        <v>1</v>
      </c>
      <c r="C42" s="26">
        <v>97</v>
      </c>
      <c r="D42" s="5"/>
      <c r="E42" s="48">
        <v>12.300000000000001</v>
      </c>
      <c r="F42" s="48">
        <f t="shared" si="0"/>
        <v>12.4</v>
      </c>
      <c r="G42" s="48">
        <f t="shared" si="1"/>
        <v>13.200000000000001</v>
      </c>
      <c r="H42" s="48">
        <f t="shared" si="2"/>
        <v>13.300000000000001</v>
      </c>
      <c r="I42" s="48">
        <v>19.699999999999999</v>
      </c>
      <c r="J42" s="48">
        <f t="shared" si="3"/>
        <v>19.800000000000001</v>
      </c>
      <c r="K42" s="49">
        <v>22.899999999999999</v>
      </c>
      <c r="L42" s="49">
        <f t="shared" si="4"/>
        <v>23</v>
      </c>
      <c r="M42" s="3"/>
      <c r="N42" s="48">
        <v>11.800000000000001</v>
      </c>
      <c r="O42" s="48">
        <f t="shared" si="5"/>
        <v>11.9</v>
      </c>
      <c r="P42" s="49">
        <v>12.800000000000001</v>
      </c>
      <c r="Q42" s="49">
        <f t="shared" si="6"/>
        <v>12.9</v>
      </c>
      <c r="R42" s="49">
        <v>20.699999999999999</v>
      </c>
      <c r="S42" s="49">
        <f t="shared" si="7"/>
        <v>20.800000000000001</v>
      </c>
      <c r="T42" s="49">
        <v>24.899999999999999</v>
      </c>
      <c r="U42" s="49">
        <f t="shared" si="8"/>
        <v>25</v>
      </c>
      <c r="Y42" s="2">
        <v>38</v>
      </c>
      <c r="Z42" s="2" t="str">
        <f t="shared" si="37"/>
        <v/>
      </c>
      <c r="AA42" s="2" t="str">
        <f t="shared" si="9"/>
        <v/>
      </c>
      <c r="AB42" s="2" t="str">
        <f t="shared" si="10"/>
        <v/>
      </c>
      <c r="AC42" s="2" t="str">
        <f t="shared" si="11"/>
        <v/>
      </c>
      <c r="AD42" s="2" t="str">
        <f t="shared" si="12"/>
        <v/>
      </c>
      <c r="AE42" s="2" t="str">
        <f t="shared" si="13"/>
        <v/>
      </c>
      <c r="AF42" s="2" t="str">
        <f t="shared" si="14"/>
        <v/>
      </c>
      <c r="AG42" s="2" t="str">
        <f t="shared" si="15"/>
        <v/>
      </c>
      <c r="AH42" s="2" t="str">
        <f t="shared" si="16"/>
        <v/>
      </c>
      <c r="AJ42" s="2" t="e">
        <f>IF(#REF!="","",VLOOKUP(#REF!,$A$5:$C$173,3,))</f>
        <v>#REF!</v>
      </c>
      <c r="AK42" s="2" t="e">
        <f t="shared" si="39"/>
        <v>#REF!</v>
      </c>
      <c r="AL42" s="2" t="e">
        <f t="shared" si="39"/>
        <v>#REF!</v>
      </c>
      <c r="AM42" s="2" t="e">
        <f t="shared" si="39"/>
        <v>#REF!</v>
      </c>
      <c r="AN42" s="2" t="e">
        <f t="shared" si="39"/>
        <v>#REF!</v>
      </c>
      <c r="AO42" s="2" t="e">
        <f t="shared" si="39"/>
        <v>#REF!</v>
      </c>
      <c r="AP42" s="2" t="e">
        <f t="shared" si="39"/>
        <v>#REF!</v>
      </c>
      <c r="AQ42" s="2" t="e">
        <f t="shared" si="39"/>
        <v>#REF!</v>
      </c>
      <c r="AR42" s="2" t="e">
        <f t="shared" si="39"/>
        <v>#REF!</v>
      </c>
      <c r="BA42" s="66" t="str">
        <f t="shared" si="28"/>
        <v/>
      </c>
      <c r="BB42" s="67"/>
      <c r="BC42" s="68"/>
      <c r="BD42" s="68"/>
      <c r="BE42" s="69"/>
      <c r="BF42" s="73"/>
      <c r="BG42" s="72" t="str">
        <f t="shared" si="38"/>
        <v/>
      </c>
      <c r="BH42" s="72"/>
      <c r="BI42" s="72"/>
      <c r="BJ42" s="72" t="str">
        <f t="shared" si="30"/>
        <v/>
      </c>
      <c r="BK42" s="72" t="str">
        <f t="shared" si="31"/>
        <v/>
      </c>
      <c r="BL42" s="72" t="str">
        <f t="shared" si="32"/>
        <v/>
      </c>
      <c r="BN42" s="1" t="str">
        <f t="shared" si="33"/>
        <v/>
      </c>
      <c r="BO42" s="1">
        <f t="shared" si="34"/>
        <v>5</v>
      </c>
      <c r="BP42" s="1" t="str">
        <f t="shared" si="35"/>
        <v>F</v>
      </c>
      <c r="BQ42" s="1" t="str">
        <f t="shared" si="36"/>
        <v>0</v>
      </c>
      <c r="BT42" s="47">
        <v>8.0099999999999998</v>
      </c>
      <c r="BU42" s="26">
        <v>1</v>
      </c>
      <c r="BV42" s="26">
        <v>97</v>
      </c>
      <c r="BW42" s="5"/>
      <c r="BX42" s="49">
        <v>1.1059999999999999</v>
      </c>
      <c r="BY42" s="49">
        <v>1.107</v>
      </c>
      <c r="BZ42" s="49">
        <v>1.163</v>
      </c>
      <c r="CA42" s="49">
        <v>1.1640000000000001</v>
      </c>
      <c r="CB42" s="49">
        <v>1.391</v>
      </c>
      <c r="CC42" s="49">
        <v>1.3919999999999999</v>
      </c>
      <c r="CE42" s="51">
        <v>1.095</v>
      </c>
      <c r="CF42" s="51">
        <v>1.0959999999999999</v>
      </c>
      <c r="CG42" s="51">
        <v>1.153</v>
      </c>
      <c r="CH42" s="51">
        <v>1.1540000000000001</v>
      </c>
      <c r="CI42" s="51">
        <v>1.3869999999999998</v>
      </c>
      <c r="CJ42" s="51">
        <v>1.3879999999999999</v>
      </c>
      <c r="CM42" s="1" t="e">
        <f>IF('Nutritional Status'!#REF!="","",IF('Nutritional Status'!#REF!&gt;CT42,$CU$3,IF('Nutritional Status'!#REF!&gt;CR42,$CS$3,IF('Nutritional Status'!#REF!&gt;CP42,$CQ$3,$CP$3))))</f>
        <v>#REF!</v>
      </c>
      <c r="CN42" s="2">
        <v>38</v>
      </c>
      <c r="CO42" s="1" t="str">
        <f t="shared" si="19"/>
        <v/>
      </c>
      <c r="CP42" s="1" t="str">
        <f t="shared" si="41"/>
        <v/>
      </c>
      <c r="CQ42" s="1" t="str">
        <f t="shared" si="41"/>
        <v/>
      </c>
      <c r="CR42" s="1" t="str">
        <f t="shared" si="41"/>
        <v/>
      </c>
      <c r="CS42" s="1" t="str">
        <f t="shared" si="41"/>
        <v/>
      </c>
      <c r="CT42" s="1" t="str">
        <f t="shared" si="41"/>
        <v/>
      </c>
      <c r="CU42" s="1" t="str">
        <f t="shared" si="41"/>
        <v/>
      </c>
      <c r="CW42" s="2">
        <v>38</v>
      </c>
      <c r="CX42" s="1" t="e">
        <f t="shared" si="22"/>
        <v>#REF!</v>
      </c>
      <c r="CY42" s="1" t="e">
        <f t="shared" si="40"/>
        <v>#REF!</v>
      </c>
      <c r="CZ42" s="1" t="e">
        <f t="shared" si="40"/>
        <v>#REF!</v>
      </c>
      <c r="DA42" s="1" t="e">
        <f t="shared" si="40"/>
        <v>#REF!</v>
      </c>
      <c r="DB42" s="1" t="e">
        <f t="shared" si="40"/>
        <v>#REF!</v>
      </c>
      <c r="DC42" s="1" t="e">
        <f t="shared" si="40"/>
        <v>#REF!</v>
      </c>
      <c r="DD42" s="1" t="e">
        <f t="shared" si="40"/>
        <v>#REF!</v>
      </c>
    </row>
    <row r="43" ht="15" customHeight="1">
      <c r="A43" s="47">
        <v>8.0199999999999996</v>
      </c>
      <c r="B43" s="26">
        <v>2</v>
      </c>
      <c r="C43" s="26">
        <v>98</v>
      </c>
      <c r="D43" s="5"/>
      <c r="E43" s="48">
        <v>12.300000000000001</v>
      </c>
      <c r="F43" s="48">
        <f t="shared" si="0"/>
        <v>12.4</v>
      </c>
      <c r="G43" s="48">
        <f t="shared" si="1"/>
        <v>13.200000000000001</v>
      </c>
      <c r="H43" s="48">
        <f t="shared" si="2"/>
        <v>13.300000000000001</v>
      </c>
      <c r="I43" s="48">
        <v>19.800000000000001</v>
      </c>
      <c r="J43" s="48">
        <f t="shared" si="3"/>
        <v>19.900000000000002</v>
      </c>
      <c r="K43" s="49">
        <v>23</v>
      </c>
      <c r="L43" s="49">
        <f t="shared" si="4"/>
        <v>23.100000000000001</v>
      </c>
      <c r="M43" s="3"/>
      <c r="N43" s="48">
        <v>11.800000000000001</v>
      </c>
      <c r="O43" s="48">
        <f t="shared" si="5"/>
        <v>11.9</v>
      </c>
      <c r="P43" s="49">
        <v>12.800000000000001</v>
      </c>
      <c r="Q43" s="49">
        <f t="shared" si="6"/>
        <v>12.9</v>
      </c>
      <c r="R43" s="49">
        <v>20.800000000000001</v>
      </c>
      <c r="S43" s="49">
        <f t="shared" si="7"/>
        <v>20.900000000000002</v>
      </c>
      <c r="T43" s="49">
        <v>25.100000000000001</v>
      </c>
      <c r="U43" s="49">
        <f t="shared" si="8"/>
        <v>25.200000000000003</v>
      </c>
      <c r="Y43" s="2">
        <v>39</v>
      </c>
      <c r="Z43" s="2" t="str">
        <f t="shared" si="37"/>
        <v/>
      </c>
      <c r="AA43" s="2" t="str">
        <f t="shared" si="9"/>
        <v/>
      </c>
      <c r="AB43" s="2" t="str">
        <f t="shared" si="10"/>
        <v/>
      </c>
      <c r="AC43" s="2" t="str">
        <f t="shared" si="11"/>
        <v/>
      </c>
      <c r="AD43" s="2" t="str">
        <f t="shared" si="12"/>
        <v/>
      </c>
      <c r="AE43" s="2" t="str">
        <f t="shared" si="13"/>
        <v/>
      </c>
      <c r="AF43" s="2" t="str">
        <f t="shared" si="14"/>
        <v/>
      </c>
      <c r="AG43" s="2" t="str">
        <f t="shared" si="15"/>
        <v/>
      </c>
      <c r="AH43" s="2" t="str">
        <f t="shared" si="16"/>
        <v/>
      </c>
      <c r="AJ43" s="2" t="e">
        <f>IF(#REF!="","",VLOOKUP(#REF!,$A$5:$C$173,3,))</f>
        <v>#REF!</v>
      </c>
      <c r="AK43" s="2" t="e">
        <f t="shared" si="39"/>
        <v>#REF!</v>
      </c>
      <c r="AL43" s="2" t="e">
        <f t="shared" si="39"/>
        <v>#REF!</v>
      </c>
      <c r="AM43" s="2" t="e">
        <f t="shared" si="39"/>
        <v>#REF!</v>
      </c>
      <c r="AN43" s="2" t="e">
        <f t="shared" si="39"/>
        <v>#REF!</v>
      </c>
      <c r="AO43" s="2" t="e">
        <f t="shared" si="39"/>
        <v>#REF!</v>
      </c>
      <c r="AP43" s="2" t="e">
        <f t="shared" si="39"/>
        <v>#REF!</v>
      </c>
      <c r="AQ43" s="2" t="e">
        <f t="shared" si="39"/>
        <v>#REF!</v>
      </c>
      <c r="AR43" s="2" t="e">
        <f t="shared" si="39"/>
        <v>#REF!</v>
      </c>
      <c r="BA43" s="66" t="str">
        <f t="shared" si="28"/>
        <v/>
      </c>
      <c r="BB43" s="67"/>
      <c r="BC43" s="68"/>
      <c r="BD43" s="68"/>
      <c r="BE43" s="69"/>
      <c r="BF43" s="73"/>
      <c r="BG43" s="72" t="str">
        <f t="shared" si="38"/>
        <v/>
      </c>
      <c r="BH43" s="72"/>
      <c r="BI43" s="72"/>
      <c r="BJ43" s="72" t="str">
        <f t="shared" si="30"/>
        <v/>
      </c>
      <c r="BK43" s="72" t="str">
        <f t="shared" si="31"/>
        <v/>
      </c>
      <c r="BL43" s="72" t="str">
        <f t="shared" si="32"/>
        <v/>
      </c>
      <c r="BN43" s="1" t="str">
        <f t="shared" si="33"/>
        <v/>
      </c>
      <c r="BO43" s="1">
        <f t="shared" si="34"/>
        <v>5</v>
      </c>
      <c r="BP43" s="1" t="str">
        <f t="shared" si="35"/>
        <v>F</v>
      </c>
      <c r="BQ43" s="1" t="str">
        <f t="shared" si="36"/>
        <v>0</v>
      </c>
      <c r="BT43" s="47">
        <v>8.0199999999999996</v>
      </c>
      <c r="BU43" s="26">
        <v>2</v>
      </c>
      <c r="BV43" s="26">
        <v>98</v>
      </c>
      <c r="BW43" s="5"/>
      <c r="BX43" s="49">
        <v>1.109</v>
      </c>
      <c r="BY43" s="49">
        <v>1.1100000000000001</v>
      </c>
      <c r="BZ43" s="49">
        <v>1.1660000000000001</v>
      </c>
      <c r="CA43" s="49">
        <v>1.167</v>
      </c>
      <c r="CB43" s="49">
        <v>1.3959999999999999</v>
      </c>
      <c r="CC43" s="49">
        <v>1.3969999999999998</v>
      </c>
      <c r="CE43" s="51">
        <v>1.099</v>
      </c>
      <c r="CF43" s="51">
        <v>1.1000000000000001</v>
      </c>
      <c r="CG43" s="51">
        <v>1.157</v>
      </c>
      <c r="CH43" s="51">
        <v>1.1579999999999999</v>
      </c>
      <c r="CI43" s="51">
        <v>1.3919999999999999</v>
      </c>
      <c r="CJ43" s="51">
        <v>1.3929999999999998</v>
      </c>
      <c r="CM43" s="1" t="e">
        <f>IF('Nutritional Status'!#REF!="","",IF('Nutritional Status'!#REF!&gt;CT43,$CU$3,IF('Nutritional Status'!#REF!&gt;CR43,$CS$3,IF('Nutritional Status'!#REF!&gt;CP43,$CQ$3,$CP$3))))</f>
        <v>#REF!</v>
      </c>
      <c r="CN43" s="2">
        <v>39</v>
      </c>
      <c r="CO43" s="1" t="str">
        <f t="shared" si="19"/>
        <v/>
      </c>
      <c r="CP43" s="1" t="str">
        <f t="shared" si="41"/>
        <v/>
      </c>
      <c r="CQ43" s="1" t="str">
        <f t="shared" si="41"/>
        <v/>
      </c>
      <c r="CR43" s="1" t="str">
        <f t="shared" si="41"/>
        <v/>
      </c>
      <c r="CS43" s="1" t="str">
        <f t="shared" si="41"/>
        <v/>
      </c>
      <c r="CT43" s="1" t="str">
        <f t="shared" si="41"/>
        <v/>
      </c>
      <c r="CU43" s="1" t="str">
        <f t="shared" si="41"/>
        <v/>
      </c>
      <c r="CW43" s="2">
        <v>39</v>
      </c>
      <c r="CX43" s="1" t="e">
        <f t="shared" si="22"/>
        <v>#REF!</v>
      </c>
      <c r="CY43" s="1" t="e">
        <f t="shared" si="40"/>
        <v>#REF!</v>
      </c>
      <c r="CZ43" s="1" t="e">
        <f t="shared" si="40"/>
        <v>#REF!</v>
      </c>
      <c r="DA43" s="1" t="e">
        <f t="shared" si="40"/>
        <v>#REF!</v>
      </c>
      <c r="DB43" s="1" t="e">
        <f t="shared" si="40"/>
        <v>#REF!</v>
      </c>
      <c r="DC43" s="1" t="e">
        <f t="shared" si="40"/>
        <v>#REF!</v>
      </c>
      <c r="DD43" s="1" t="e">
        <f t="shared" si="40"/>
        <v>#REF!</v>
      </c>
    </row>
    <row r="44" ht="15" customHeight="1">
      <c r="A44" s="47">
        <v>8.0299999999999994</v>
      </c>
      <c r="B44" s="26">
        <v>3</v>
      </c>
      <c r="C44" s="26">
        <v>99</v>
      </c>
      <c r="D44" s="5"/>
      <c r="E44" s="48">
        <v>12.300000000000001</v>
      </c>
      <c r="F44" s="48">
        <f t="shared" si="0"/>
        <v>12.4</v>
      </c>
      <c r="G44" s="48">
        <f t="shared" si="1"/>
        <v>13.200000000000001</v>
      </c>
      <c r="H44" s="48">
        <f t="shared" si="2"/>
        <v>13.300000000000001</v>
      </c>
      <c r="I44" s="48">
        <v>19.899999999999999</v>
      </c>
      <c r="J44" s="48">
        <f t="shared" si="3"/>
        <v>20</v>
      </c>
      <c r="K44" s="49">
        <v>23.100000000000001</v>
      </c>
      <c r="L44" s="49">
        <f t="shared" si="4"/>
        <v>23.200000000000003</v>
      </c>
      <c r="M44" s="3"/>
      <c r="N44" s="48">
        <v>11.800000000000001</v>
      </c>
      <c r="O44" s="48">
        <f t="shared" si="5"/>
        <v>11.9</v>
      </c>
      <c r="P44" s="49">
        <v>12.800000000000001</v>
      </c>
      <c r="Q44" s="49">
        <f t="shared" si="6"/>
        <v>12.9</v>
      </c>
      <c r="R44" s="49">
        <v>20.899999999999999</v>
      </c>
      <c r="S44" s="49">
        <f t="shared" si="7"/>
        <v>21</v>
      </c>
      <c r="T44" s="49">
        <v>25.199999999999999</v>
      </c>
      <c r="U44" s="49">
        <f t="shared" si="8"/>
        <v>25.300000000000001</v>
      </c>
      <c r="Y44" s="2">
        <v>40</v>
      </c>
      <c r="Z44" s="2" t="str">
        <f t="shared" si="37"/>
        <v/>
      </c>
      <c r="AA44" s="2" t="str">
        <f t="shared" si="9"/>
        <v/>
      </c>
      <c r="AB44" s="2" t="str">
        <f t="shared" si="10"/>
        <v/>
      </c>
      <c r="AC44" s="2" t="str">
        <f t="shared" si="11"/>
        <v/>
      </c>
      <c r="AD44" s="2" t="str">
        <f t="shared" si="12"/>
        <v/>
      </c>
      <c r="AE44" s="2" t="str">
        <f t="shared" si="13"/>
        <v/>
      </c>
      <c r="AF44" s="2" t="str">
        <f t="shared" si="14"/>
        <v/>
      </c>
      <c r="AG44" s="2" t="str">
        <f t="shared" si="15"/>
        <v/>
      </c>
      <c r="AH44" s="2" t="str">
        <f t="shared" si="16"/>
        <v/>
      </c>
      <c r="AJ44" s="2" t="e">
        <f>IF(#REF!="","",VLOOKUP(#REF!,$A$5:$C$173,3,))</f>
        <v>#REF!</v>
      </c>
      <c r="AK44" s="2" t="e">
        <f t="shared" si="39"/>
        <v>#REF!</v>
      </c>
      <c r="AL44" s="2" t="e">
        <f t="shared" si="39"/>
        <v>#REF!</v>
      </c>
      <c r="AM44" s="2" t="e">
        <f t="shared" si="39"/>
        <v>#REF!</v>
      </c>
      <c r="AN44" s="2" t="e">
        <f t="shared" si="39"/>
        <v>#REF!</v>
      </c>
      <c r="AO44" s="2" t="e">
        <f t="shared" si="39"/>
        <v>#REF!</v>
      </c>
      <c r="AP44" s="2" t="e">
        <f t="shared" si="39"/>
        <v>#REF!</v>
      </c>
      <c r="AQ44" s="2" t="e">
        <f t="shared" si="39"/>
        <v>#REF!</v>
      </c>
      <c r="AR44" s="2" t="e">
        <f t="shared" si="39"/>
        <v>#REF!</v>
      </c>
      <c r="BA44" s="66" t="str">
        <f t="shared" si="28"/>
        <v/>
      </c>
      <c r="BB44" s="67"/>
      <c r="BC44" s="68"/>
      <c r="BD44" s="68"/>
      <c r="BE44" s="69"/>
      <c r="BF44" s="73"/>
      <c r="BG44" s="72" t="str">
        <f t="shared" si="38"/>
        <v/>
      </c>
      <c r="BH44" s="72"/>
      <c r="BI44" s="72"/>
      <c r="BJ44" s="72" t="str">
        <f t="shared" si="30"/>
        <v/>
      </c>
      <c r="BK44" s="72" t="str">
        <f t="shared" si="31"/>
        <v/>
      </c>
      <c r="BL44" s="72" t="str">
        <f t="shared" si="32"/>
        <v/>
      </c>
      <c r="BN44" s="1" t="str">
        <f t="shared" si="33"/>
        <v/>
      </c>
      <c r="BO44" s="1">
        <f t="shared" si="34"/>
        <v>5</v>
      </c>
      <c r="BP44" s="1" t="str">
        <f t="shared" si="35"/>
        <v>F</v>
      </c>
      <c r="BQ44" s="1" t="str">
        <f t="shared" si="36"/>
        <v>0</v>
      </c>
      <c r="BT44" s="47">
        <v>8.0299999999999994</v>
      </c>
      <c r="BU44" s="26">
        <v>3</v>
      </c>
      <c r="BV44" s="26">
        <v>99</v>
      </c>
      <c r="BW44" s="5"/>
      <c r="BX44" s="49">
        <v>1.113</v>
      </c>
      <c r="BY44" s="49">
        <v>1.1139999999999999</v>
      </c>
      <c r="BZ44" s="49">
        <v>1.1699999999999999</v>
      </c>
      <c r="CA44" s="49">
        <v>1.171</v>
      </c>
      <c r="CB44" s="49">
        <v>1.401</v>
      </c>
      <c r="CC44" s="49">
        <v>1.4019999999999999</v>
      </c>
      <c r="CE44" s="51">
        <v>1.1030000000000002</v>
      </c>
      <c r="CF44" s="51">
        <v>1.1040000000000001</v>
      </c>
      <c r="CG44" s="51">
        <v>1.1619999999999999</v>
      </c>
      <c r="CH44" s="51">
        <v>1.163</v>
      </c>
      <c r="CI44" s="51">
        <v>1.3980000000000001</v>
      </c>
      <c r="CJ44" s="51">
        <v>1.399</v>
      </c>
      <c r="CM44" s="1" t="e">
        <f>IF('Nutritional Status'!#REF!="","",IF('Nutritional Status'!#REF!&gt;CT44,$CU$3,IF('Nutritional Status'!#REF!&gt;CR44,$CS$3,IF('Nutritional Status'!#REF!&gt;CP44,$CQ$3,$CP$3))))</f>
        <v>#REF!</v>
      </c>
      <c r="CN44" s="2">
        <v>40</v>
      </c>
      <c r="CO44" s="1" t="str">
        <f t="shared" si="19"/>
        <v/>
      </c>
      <c r="CP44" s="1" t="str">
        <f t="shared" si="41"/>
        <v/>
      </c>
      <c r="CQ44" s="1" t="str">
        <f t="shared" si="41"/>
        <v/>
      </c>
      <c r="CR44" s="1" t="str">
        <f t="shared" si="41"/>
        <v/>
      </c>
      <c r="CS44" s="1" t="str">
        <f t="shared" si="41"/>
        <v/>
      </c>
      <c r="CT44" s="1" t="str">
        <f t="shared" si="41"/>
        <v/>
      </c>
      <c r="CU44" s="1" t="str">
        <f t="shared" si="41"/>
        <v/>
      </c>
      <c r="CW44" s="2">
        <v>40</v>
      </c>
      <c r="CX44" s="1" t="e">
        <f t="shared" si="22"/>
        <v>#REF!</v>
      </c>
      <c r="CY44" s="1" t="e">
        <f t="shared" si="40"/>
        <v>#REF!</v>
      </c>
      <c r="CZ44" s="1" t="e">
        <f t="shared" si="40"/>
        <v>#REF!</v>
      </c>
      <c r="DA44" s="1" t="e">
        <f t="shared" si="40"/>
        <v>#REF!</v>
      </c>
      <c r="DB44" s="1" t="e">
        <f t="shared" si="40"/>
        <v>#REF!</v>
      </c>
      <c r="DC44" s="1" t="e">
        <f t="shared" si="40"/>
        <v>#REF!</v>
      </c>
      <c r="DD44" s="1" t="e">
        <f t="shared" si="40"/>
        <v>#REF!</v>
      </c>
    </row>
    <row r="45" ht="15" customHeight="1">
      <c r="A45" s="47">
        <v>8.0399999999999991</v>
      </c>
      <c r="B45" s="26">
        <v>4</v>
      </c>
      <c r="C45" s="26">
        <v>100</v>
      </c>
      <c r="D45" s="5"/>
      <c r="E45" s="48">
        <v>12.300000000000001</v>
      </c>
      <c r="F45" s="48">
        <f t="shared" si="0"/>
        <v>12.4</v>
      </c>
      <c r="G45" s="48">
        <v>13.300000000000001</v>
      </c>
      <c r="H45" s="48">
        <f t="shared" si="2"/>
        <v>13.4</v>
      </c>
      <c r="I45" s="48">
        <v>19.899999999999999</v>
      </c>
      <c r="J45" s="48">
        <f t="shared" si="3"/>
        <v>20</v>
      </c>
      <c r="K45" s="49">
        <v>23.300000000000001</v>
      </c>
      <c r="L45" s="49">
        <f t="shared" si="4"/>
        <v>23.400000000000002</v>
      </c>
      <c r="M45" s="3"/>
      <c r="N45" s="48">
        <v>11.800000000000001</v>
      </c>
      <c r="O45" s="48">
        <f t="shared" si="5"/>
        <v>11.9</v>
      </c>
      <c r="P45" s="49">
        <v>12.9</v>
      </c>
      <c r="Q45" s="49">
        <f t="shared" si="6"/>
        <v>13</v>
      </c>
      <c r="R45" s="49">
        <v>20.899999999999999</v>
      </c>
      <c r="S45" s="49">
        <f t="shared" si="7"/>
        <v>21</v>
      </c>
      <c r="T45" s="49">
        <v>25.300000000000001</v>
      </c>
      <c r="U45" s="49">
        <f t="shared" si="8"/>
        <v>25.400000000000002</v>
      </c>
      <c r="Y45" s="2">
        <v>41</v>
      </c>
      <c r="Z45" s="2" t="str">
        <f t="shared" si="37"/>
        <v/>
      </c>
      <c r="AA45" s="2" t="str">
        <f t="shared" si="9"/>
        <v/>
      </c>
      <c r="AB45" s="2" t="str">
        <f t="shared" si="10"/>
        <v/>
      </c>
      <c r="AC45" s="2" t="str">
        <f t="shared" si="11"/>
        <v/>
      </c>
      <c r="AD45" s="2" t="str">
        <f t="shared" si="12"/>
        <v/>
      </c>
      <c r="AE45" s="2" t="str">
        <f t="shared" si="13"/>
        <v/>
      </c>
      <c r="AF45" s="2" t="str">
        <f t="shared" si="14"/>
        <v/>
      </c>
      <c r="AG45" s="2" t="str">
        <f t="shared" si="15"/>
        <v/>
      </c>
      <c r="AH45" s="2" t="str">
        <f t="shared" si="16"/>
        <v/>
      </c>
      <c r="AJ45" s="2" t="e">
        <f>IF(#REF!="","",VLOOKUP(#REF!,$A$5:$C$173,3,))</f>
        <v>#REF!</v>
      </c>
      <c r="AK45" s="2" t="e">
        <f t="shared" si="39"/>
        <v>#REF!</v>
      </c>
      <c r="AL45" s="2" t="e">
        <f t="shared" si="39"/>
        <v>#REF!</v>
      </c>
      <c r="AM45" s="2" t="e">
        <f t="shared" si="39"/>
        <v>#REF!</v>
      </c>
      <c r="AN45" s="2" t="e">
        <f t="shared" si="39"/>
        <v>#REF!</v>
      </c>
      <c r="AO45" s="2" t="e">
        <f t="shared" si="39"/>
        <v>#REF!</v>
      </c>
      <c r="AP45" s="2" t="e">
        <f t="shared" si="39"/>
        <v>#REF!</v>
      </c>
      <c r="AQ45" s="2" t="e">
        <f t="shared" si="39"/>
        <v>#REF!</v>
      </c>
      <c r="AR45" s="2" t="e">
        <f t="shared" si="39"/>
        <v>#REF!</v>
      </c>
      <c r="BA45" s="66" t="str">
        <f t="shared" si="28"/>
        <v/>
      </c>
      <c r="BB45" s="67"/>
      <c r="BC45" s="68"/>
      <c r="BD45" s="68"/>
      <c r="BE45" s="69"/>
      <c r="BF45" s="73"/>
      <c r="BG45" s="72" t="str">
        <f t="shared" si="38"/>
        <v/>
      </c>
      <c r="BH45" s="72"/>
      <c r="BI45" s="72"/>
      <c r="BJ45" s="72" t="str">
        <f t="shared" si="30"/>
        <v/>
      </c>
      <c r="BK45" s="72" t="str">
        <f t="shared" si="31"/>
        <v/>
      </c>
      <c r="BL45" s="72" t="str">
        <f t="shared" si="32"/>
        <v/>
      </c>
      <c r="BN45" s="1" t="str">
        <f t="shared" si="33"/>
        <v/>
      </c>
      <c r="BO45" s="1">
        <f t="shared" si="34"/>
        <v>5</v>
      </c>
      <c r="BP45" s="1" t="str">
        <f t="shared" si="35"/>
        <v>F</v>
      </c>
      <c r="BQ45" s="1" t="str">
        <f t="shared" si="36"/>
        <v>0</v>
      </c>
      <c r="BT45" s="47">
        <v>8.0399999999999991</v>
      </c>
      <c r="BU45" s="26">
        <v>4</v>
      </c>
      <c r="BV45" s="26">
        <v>100</v>
      </c>
      <c r="BW45" s="5"/>
      <c r="BX45" s="49">
        <v>1.1159999999999999</v>
      </c>
      <c r="BY45" s="49">
        <v>1.117</v>
      </c>
      <c r="BZ45" s="49">
        <v>1.1740000000000002</v>
      </c>
      <c r="CA45" s="49">
        <v>1.175</v>
      </c>
      <c r="CB45" s="49">
        <v>1.4059999999999999</v>
      </c>
      <c r="CC45" s="49">
        <v>1.4069999999999998</v>
      </c>
      <c r="CE45" s="51">
        <v>1.107</v>
      </c>
      <c r="CF45" s="51">
        <v>1.1079999999999999</v>
      </c>
      <c r="CG45" s="51">
        <v>1.1660000000000001</v>
      </c>
      <c r="CH45" s="51">
        <v>1.167</v>
      </c>
      <c r="CI45" s="51">
        <v>1.403</v>
      </c>
      <c r="CJ45" s="51">
        <v>1.4040000000000001</v>
      </c>
      <c r="CM45" s="1" t="e">
        <f>IF('Nutritional Status'!#REF!="","",IF('Nutritional Status'!#REF!&gt;CT45,$CU$3,IF('Nutritional Status'!#REF!&gt;CR45,$CS$3,IF('Nutritional Status'!#REF!&gt;CP45,$CQ$3,$CP$3))))</f>
        <v>#REF!</v>
      </c>
      <c r="CN45" s="2">
        <v>41</v>
      </c>
      <c r="CO45" s="1" t="str">
        <f t="shared" si="19"/>
        <v/>
      </c>
      <c r="CP45" s="1" t="str">
        <f t="shared" si="41"/>
        <v/>
      </c>
      <c r="CQ45" s="1" t="str">
        <f t="shared" si="41"/>
        <v/>
      </c>
      <c r="CR45" s="1" t="str">
        <f t="shared" si="41"/>
        <v/>
      </c>
      <c r="CS45" s="1" t="str">
        <f t="shared" si="41"/>
        <v/>
      </c>
      <c r="CT45" s="1" t="str">
        <f t="shared" si="41"/>
        <v/>
      </c>
      <c r="CU45" s="1" t="str">
        <f t="shared" si="41"/>
        <v/>
      </c>
      <c r="CW45" s="2">
        <v>41</v>
      </c>
      <c r="CX45" s="1" t="e">
        <f t="shared" si="22"/>
        <v>#REF!</v>
      </c>
      <c r="CY45" s="1" t="e">
        <f t="shared" si="40"/>
        <v>#REF!</v>
      </c>
      <c r="CZ45" s="1" t="e">
        <f t="shared" si="40"/>
        <v>#REF!</v>
      </c>
      <c r="DA45" s="1" t="e">
        <f t="shared" si="40"/>
        <v>#REF!</v>
      </c>
      <c r="DB45" s="1" t="e">
        <f t="shared" si="40"/>
        <v>#REF!</v>
      </c>
      <c r="DC45" s="1" t="e">
        <f t="shared" si="40"/>
        <v>#REF!</v>
      </c>
      <c r="DD45" s="1" t="e">
        <f t="shared" si="40"/>
        <v>#REF!</v>
      </c>
    </row>
    <row r="46" ht="15" customHeight="1">
      <c r="A46" s="47">
        <v>8.0500000000000007</v>
      </c>
      <c r="B46" s="26">
        <v>5</v>
      </c>
      <c r="C46" s="26">
        <v>101</v>
      </c>
      <c r="D46" s="5"/>
      <c r="E46" s="48">
        <v>12.4</v>
      </c>
      <c r="F46" s="48">
        <f t="shared" si="0"/>
        <v>12.5</v>
      </c>
      <c r="G46" s="48">
        <f t="shared" si="1"/>
        <v>13.300000000000001</v>
      </c>
      <c r="H46" s="48">
        <f t="shared" si="2"/>
        <v>13.4</v>
      </c>
      <c r="I46" s="48">
        <v>20</v>
      </c>
      <c r="J46" s="48">
        <f t="shared" si="3"/>
        <v>20.100000000000001</v>
      </c>
      <c r="K46" s="49">
        <v>23.399999999999999</v>
      </c>
      <c r="L46" s="49">
        <f t="shared" si="4"/>
        <v>23.5</v>
      </c>
      <c r="M46" s="3"/>
      <c r="N46" s="48">
        <v>11.800000000000001</v>
      </c>
      <c r="O46" s="48">
        <f t="shared" si="5"/>
        <v>11.9</v>
      </c>
      <c r="P46" s="49">
        <v>12.9</v>
      </c>
      <c r="Q46" s="49">
        <f t="shared" si="6"/>
        <v>13</v>
      </c>
      <c r="R46" s="49">
        <v>21</v>
      </c>
      <c r="S46" s="49">
        <f t="shared" si="7"/>
        <v>21.100000000000001</v>
      </c>
      <c r="T46" s="49">
        <v>25.5</v>
      </c>
      <c r="U46" s="49">
        <f t="shared" si="8"/>
        <v>25.600000000000001</v>
      </c>
      <c r="Y46" s="2">
        <v>42</v>
      </c>
      <c r="Z46" s="2" t="str">
        <f t="shared" si="37"/>
        <v/>
      </c>
      <c r="AA46" s="2" t="str">
        <f t="shared" si="9"/>
        <v/>
      </c>
      <c r="AB46" s="2" t="str">
        <f t="shared" si="10"/>
        <v/>
      </c>
      <c r="AC46" s="2" t="str">
        <f t="shared" si="11"/>
        <v/>
      </c>
      <c r="AD46" s="2" t="str">
        <f t="shared" si="12"/>
        <v/>
      </c>
      <c r="AE46" s="2" t="str">
        <f t="shared" si="13"/>
        <v/>
      </c>
      <c r="AF46" s="2" t="str">
        <f t="shared" si="14"/>
        <v/>
      </c>
      <c r="AG46" s="2" t="str">
        <f t="shared" si="15"/>
        <v/>
      </c>
      <c r="AH46" s="2" t="str">
        <f t="shared" si="16"/>
        <v/>
      </c>
      <c r="AJ46" s="2" t="e">
        <f>IF(#REF!="","",VLOOKUP(#REF!,$A$5:$C$173,3,))</f>
        <v>#REF!</v>
      </c>
      <c r="AK46" s="2" t="e">
        <f t="shared" si="39"/>
        <v>#REF!</v>
      </c>
      <c r="AL46" s="2" t="e">
        <f t="shared" si="39"/>
        <v>#REF!</v>
      </c>
      <c r="AM46" s="2" t="e">
        <f t="shared" si="39"/>
        <v>#REF!</v>
      </c>
      <c r="AN46" s="2" t="e">
        <f t="shared" si="39"/>
        <v>#REF!</v>
      </c>
      <c r="AO46" s="2" t="e">
        <f t="shared" si="39"/>
        <v>#REF!</v>
      </c>
      <c r="AP46" s="2" t="e">
        <f t="shared" si="39"/>
        <v>#REF!</v>
      </c>
      <c r="AQ46" s="2" t="e">
        <f t="shared" si="39"/>
        <v>#REF!</v>
      </c>
      <c r="AR46" s="2" t="e">
        <f t="shared" si="39"/>
        <v>#REF!</v>
      </c>
      <c r="BA46" s="66" t="str">
        <f t="shared" si="28"/>
        <v/>
      </c>
      <c r="BB46" s="67"/>
      <c r="BC46" s="68"/>
      <c r="BD46" s="68"/>
      <c r="BE46" s="69"/>
      <c r="BF46" s="73"/>
      <c r="BG46" s="72" t="str">
        <f t="shared" si="38"/>
        <v/>
      </c>
      <c r="BH46" s="72"/>
      <c r="BI46" s="72"/>
      <c r="BJ46" s="72" t="str">
        <f t="shared" si="30"/>
        <v/>
      </c>
      <c r="BK46" s="72" t="str">
        <f t="shared" si="31"/>
        <v/>
      </c>
      <c r="BL46" s="72" t="str">
        <f t="shared" si="32"/>
        <v/>
      </c>
      <c r="BN46" s="1" t="str">
        <f t="shared" si="33"/>
        <v/>
      </c>
      <c r="BO46" s="1">
        <f t="shared" si="34"/>
        <v>5</v>
      </c>
      <c r="BP46" s="1" t="str">
        <f t="shared" si="35"/>
        <v>F</v>
      </c>
      <c r="BQ46" s="1" t="str">
        <f t="shared" si="36"/>
        <v>0</v>
      </c>
      <c r="BT46" s="47">
        <v>8.0500000000000007</v>
      </c>
      <c r="BU46" s="26">
        <v>5</v>
      </c>
      <c r="BV46" s="26">
        <v>101</v>
      </c>
      <c r="BW46" s="5"/>
      <c r="BX46" s="49">
        <v>1.1200000000000001</v>
      </c>
      <c r="BY46" s="49">
        <v>1.121</v>
      </c>
      <c r="BZ46" s="49">
        <v>1.1780000000000002</v>
      </c>
      <c r="CA46" s="49">
        <v>1.179</v>
      </c>
      <c r="CB46" s="49">
        <v>1.411</v>
      </c>
      <c r="CC46" s="49">
        <v>1.4119999999999999</v>
      </c>
      <c r="CE46" s="51">
        <v>1.111</v>
      </c>
      <c r="CF46" s="51">
        <v>1.1120000000000001</v>
      </c>
      <c r="CG46" s="51">
        <v>1.1699999999999999</v>
      </c>
      <c r="CH46" s="51">
        <v>1.171</v>
      </c>
      <c r="CI46" s="51">
        <v>1.409</v>
      </c>
      <c r="CJ46" s="51">
        <v>1.4099999999999999</v>
      </c>
      <c r="CM46" s="1" t="e">
        <f>IF('Nutritional Status'!#REF!="","",IF('Nutritional Status'!#REF!&gt;CT46,$CU$3,IF('Nutritional Status'!#REF!&gt;CR46,$CS$3,IF('Nutritional Status'!#REF!&gt;CP46,$CQ$3,$CP$3))))</f>
        <v>#REF!</v>
      </c>
      <c r="CN46" s="2">
        <v>42</v>
      </c>
      <c r="CO46" s="1" t="str">
        <f t="shared" si="19"/>
        <v/>
      </c>
      <c r="CP46" s="1" t="str">
        <f t="shared" si="41"/>
        <v/>
      </c>
      <c r="CQ46" s="1" t="str">
        <f t="shared" si="41"/>
        <v/>
      </c>
      <c r="CR46" s="1" t="str">
        <f t="shared" si="41"/>
        <v/>
      </c>
      <c r="CS46" s="1" t="str">
        <f t="shared" si="41"/>
        <v/>
      </c>
      <c r="CT46" s="1" t="str">
        <f t="shared" si="41"/>
        <v/>
      </c>
      <c r="CU46" s="1" t="str">
        <f t="shared" si="41"/>
        <v/>
      </c>
      <c r="CW46" s="2">
        <v>42</v>
      </c>
      <c r="CX46" s="1" t="e">
        <f t="shared" si="22"/>
        <v>#REF!</v>
      </c>
      <c r="CY46" s="1" t="e">
        <f t="shared" si="40"/>
        <v>#REF!</v>
      </c>
      <c r="CZ46" s="1" t="e">
        <f t="shared" si="40"/>
        <v>#REF!</v>
      </c>
      <c r="DA46" s="1" t="e">
        <f t="shared" si="40"/>
        <v>#REF!</v>
      </c>
      <c r="DB46" s="1" t="e">
        <f t="shared" si="40"/>
        <v>#REF!</v>
      </c>
      <c r="DC46" s="1" t="e">
        <f t="shared" si="40"/>
        <v>#REF!</v>
      </c>
      <c r="DD46" s="1" t="e">
        <f t="shared" si="40"/>
        <v>#REF!</v>
      </c>
    </row>
    <row r="47" ht="15" customHeight="1">
      <c r="A47" s="47">
        <v>8.0600000000000005</v>
      </c>
      <c r="B47" s="26">
        <v>6</v>
      </c>
      <c r="C47" s="26">
        <v>102</v>
      </c>
      <c r="D47" s="5"/>
      <c r="E47" s="48">
        <v>12.4</v>
      </c>
      <c r="F47" s="48">
        <f t="shared" si="0"/>
        <v>12.5</v>
      </c>
      <c r="G47" s="48">
        <f t="shared" si="1"/>
        <v>13.300000000000001</v>
      </c>
      <c r="H47" s="48">
        <f t="shared" si="2"/>
        <v>13.4</v>
      </c>
      <c r="I47" s="48">
        <v>20.100000000000001</v>
      </c>
      <c r="J47" s="48">
        <f t="shared" si="3"/>
        <v>20.200000000000003</v>
      </c>
      <c r="K47" s="49">
        <v>23.5</v>
      </c>
      <c r="L47" s="49">
        <f t="shared" si="4"/>
        <v>23.600000000000001</v>
      </c>
      <c r="M47" s="3"/>
      <c r="N47" s="48">
        <v>11.9</v>
      </c>
      <c r="O47" s="48">
        <f t="shared" si="5"/>
        <v>12</v>
      </c>
      <c r="P47" s="49">
        <v>12.9</v>
      </c>
      <c r="Q47" s="49">
        <f t="shared" si="6"/>
        <v>13</v>
      </c>
      <c r="R47" s="49">
        <v>21.100000000000001</v>
      </c>
      <c r="S47" s="49">
        <f t="shared" si="7"/>
        <v>21.200000000000003</v>
      </c>
      <c r="T47" s="49">
        <v>25.600000000000001</v>
      </c>
      <c r="U47" s="49">
        <f t="shared" si="8"/>
        <v>25.700000000000003</v>
      </c>
      <c r="Y47" s="2">
        <v>43</v>
      </c>
      <c r="Z47" s="2" t="str">
        <f t="shared" si="37"/>
        <v/>
      </c>
      <c r="AA47" s="2" t="str">
        <f t="shared" si="9"/>
        <v/>
      </c>
      <c r="AB47" s="2" t="str">
        <f t="shared" si="10"/>
        <v/>
      </c>
      <c r="AC47" s="2" t="str">
        <f t="shared" si="11"/>
        <v/>
      </c>
      <c r="AD47" s="2" t="str">
        <f t="shared" si="12"/>
        <v/>
      </c>
      <c r="AE47" s="2" t="str">
        <f t="shared" si="13"/>
        <v/>
      </c>
      <c r="AF47" s="2" t="str">
        <f t="shared" si="14"/>
        <v/>
      </c>
      <c r="AG47" s="2" t="str">
        <f t="shared" si="15"/>
        <v/>
      </c>
      <c r="AH47" s="2" t="str">
        <f t="shared" si="16"/>
        <v/>
      </c>
      <c r="AJ47" s="2" t="e">
        <f>IF(#REF!="","",VLOOKUP(#REF!,$A$5:$C$173,3,))</f>
        <v>#REF!</v>
      </c>
      <c r="AK47" s="2" t="e">
        <f t="shared" si="39"/>
        <v>#REF!</v>
      </c>
      <c r="AL47" s="2" t="e">
        <f t="shared" si="39"/>
        <v>#REF!</v>
      </c>
      <c r="AM47" s="2" t="e">
        <f t="shared" si="39"/>
        <v>#REF!</v>
      </c>
      <c r="AN47" s="2" t="e">
        <f t="shared" si="39"/>
        <v>#REF!</v>
      </c>
      <c r="AO47" s="2" t="e">
        <f t="shared" si="39"/>
        <v>#REF!</v>
      </c>
      <c r="AP47" s="2" t="e">
        <f t="shared" si="39"/>
        <v>#REF!</v>
      </c>
      <c r="AQ47" s="2" t="e">
        <f t="shared" si="39"/>
        <v>#REF!</v>
      </c>
      <c r="AR47" s="2" t="e">
        <f t="shared" si="39"/>
        <v>#REF!</v>
      </c>
      <c r="BA47" s="66" t="str">
        <f t="shared" si="28"/>
        <v/>
      </c>
      <c r="BB47" s="67"/>
      <c r="BC47" s="68"/>
      <c r="BD47" s="68"/>
      <c r="BE47" s="69"/>
      <c r="BF47" s="73"/>
      <c r="BG47" s="72" t="str">
        <f t="shared" si="38"/>
        <v/>
      </c>
      <c r="BH47" s="72"/>
      <c r="BI47" s="72"/>
      <c r="BJ47" s="72" t="str">
        <f t="shared" si="30"/>
        <v/>
      </c>
      <c r="BK47" s="72" t="str">
        <f t="shared" si="31"/>
        <v/>
      </c>
      <c r="BL47" s="72" t="str">
        <f t="shared" si="32"/>
        <v/>
      </c>
      <c r="BN47" s="1" t="str">
        <f t="shared" si="33"/>
        <v/>
      </c>
      <c r="BO47" s="1">
        <f t="shared" si="34"/>
        <v>5</v>
      </c>
      <c r="BP47" s="1" t="str">
        <f t="shared" si="35"/>
        <v>F</v>
      </c>
      <c r="BQ47" s="1" t="str">
        <f t="shared" si="36"/>
        <v>0</v>
      </c>
      <c r="BT47" s="47">
        <v>8.0600000000000005</v>
      </c>
      <c r="BU47" s="26">
        <v>6</v>
      </c>
      <c r="BV47" s="26">
        <v>102</v>
      </c>
      <c r="BW47" s="5"/>
      <c r="BX47" s="49">
        <v>1.123</v>
      </c>
      <c r="BY47" s="49">
        <v>1.1239999999999999</v>
      </c>
      <c r="BZ47" s="49">
        <v>1.1819999999999999</v>
      </c>
      <c r="CA47" s="49">
        <v>1.1830000000000001</v>
      </c>
      <c r="CB47" s="49">
        <v>1.4159999999999999</v>
      </c>
      <c r="CC47" s="49">
        <v>1.4169999999999998</v>
      </c>
      <c r="CE47" s="51">
        <v>1.115</v>
      </c>
      <c r="CF47" s="51">
        <v>1.1159999999999999</v>
      </c>
      <c r="CG47" s="51">
        <v>1.175</v>
      </c>
      <c r="CH47" s="51">
        <v>1.1759999999999999</v>
      </c>
      <c r="CI47" s="51">
        <v>1.4140000000000001</v>
      </c>
      <c r="CJ47" s="51">
        <v>1.415</v>
      </c>
      <c r="CM47" s="1" t="e">
        <f>IF('Nutritional Status'!#REF!="","",IF('Nutritional Status'!#REF!&gt;CT47,$CU$3,IF('Nutritional Status'!#REF!&gt;CR47,$CS$3,IF('Nutritional Status'!#REF!&gt;CP47,$CQ$3,$CP$3))))</f>
        <v>#REF!</v>
      </c>
      <c r="CN47" s="2">
        <v>43</v>
      </c>
      <c r="CO47" s="1" t="str">
        <f t="shared" si="19"/>
        <v/>
      </c>
      <c r="CP47" s="1" t="str">
        <f t="shared" si="41"/>
        <v/>
      </c>
      <c r="CQ47" s="1" t="str">
        <f t="shared" si="41"/>
        <v/>
      </c>
      <c r="CR47" s="1" t="str">
        <f t="shared" si="41"/>
        <v/>
      </c>
      <c r="CS47" s="1" t="str">
        <f t="shared" si="41"/>
        <v/>
      </c>
      <c r="CT47" s="1" t="str">
        <f t="shared" si="41"/>
        <v/>
      </c>
      <c r="CU47" s="1" t="str">
        <f t="shared" si="41"/>
        <v/>
      </c>
      <c r="CW47" s="2">
        <v>43</v>
      </c>
      <c r="CX47" s="1" t="e">
        <f t="shared" si="22"/>
        <v>#REF!</v>
      </c>
      <c r="CY47" s="1" t="e">
        <f t="shared" si="40"/>
        <v>#REF!</v>
      </c>
      <c r="CZ47" s="1" t="e">
        <f t="shared" si="40"/>
        <v>#REF!</v>
      </c>
      <c r="DA47" s="1" t="e">
        <f t="shared" si="40"/>
        <v>#REF!</v>
      </c>
      <c r="DB47" s="1" t="e">
        <f t="shared" si="40"/>
        <v>#REF!</v>
      </c>
      <c r="DC47" s="1" t="e">
        <f t="shared" si="40"/>
        <v>#REF!</v>
      </c>
      <c r="DD47" s="1" t="e">
        <f t="shared" si="40"/>
        <v>#REF!</v>
      </c>
    </row>
    <row r="48" ht="15" customHeight="1">
      <c r="A48" s="47">
        <v>8.0700000000000003</v>
      </c>
      <c r="B48" s="26">
        <v>7</v>
      </c>
      <c r="C48" s="26">
        <v>103</v>
      </c>
      <c r="D48" s="5"/>
      <c r="E48" s="48">
        <v>12.4</v>
      </c>
      <c r="F48" s="48">
        <f t="shared" si="0"/>
        <v>12.5</v>
      </c>
      <c r="G48" s="48">
        <f t="shared" si="1"/>
        <v>13.300000000000001</v>
      </c>
      <c r="H48" s="48">
        <f t="shared" si="2"/>
        <v>13.4</v>
      </c>
      <c r="I48" s="48">
        <v>20.100000000000001</v>
      </c>
      <c r="J48" s="48">
        <f t="shared" si="3"/>
        <v>20.200000000000003</v>
      </c>
      <c r="K48" s="49">
        <v>23.600000000000001</v>
      </c>
      <c r="L48" s="49">
        <f t="shared" si="4"/>
        <v>23.700000000000003</v>
      </c>
      <c r="M48" s="3"/>
      <c r="N48" s="48">
        <v>11.9</v>
      </c>
      <c r="O48" s="48">
        <f t="shared" si="5"/>
        <v>12</v>
      </c>
      <c r="P48" s="49">
        <v>12.9</v>
      </c>
      <c r="Q48" s="49">
        <f t="shared" si="6"/>
        <v>13</v>
      </c>
      <c r="R48" s="49">
        <v>21.199999999999999</v>
      </c>
      <c r="S48" s="49">
        <f t="shared" si="7"/>
        <v>21.300000000000001</v>
      </c>
      <c r="T48" s="49">
        <v>25.800000000000001</v>
      </c>
      <c r="U48" s="49">
        <f t="shared" si="8"/>
        <v>25.900000000000002</v>
      </c>
      <c r="Y48" s="2">
        <v>44</v>
      </c>
      <c r="Z48" s="2" t="str">
        <f t="shared" si="37"/>
        <v/>
      </c>
      <c r="AA48" s="2" t="str">
        <f t="shared" si="9"/>
        <v/>
      </c>
      <c r="AB48" s="2" t="str">
        <f t="shared" si="10"/>
        <v/>
      </c>
      <c r="AC48" s="2" t="str">
        <f t="shared" si="11"/>
        <v/>
      </c>
      <c r="AD48" s="2" t="str">
        <f t="shared" si="12"/>
        <v/>
      </c>
      <c r="AE48" s="2" t="str">
        <f t="shared" si="13"/>
        <v/>
      </c>
      <c r="AF48" s="2" t="str">
        <f t="shared" si="14"/>
        <v/>
      </c>
      <c r="AG48" s="2" t="str">
        <f t="shared" si="15"/>
        <v/>
      </c>
      <c r="AH48" s="2" t="str">
        <f t="shared" si="16"/>
        <v/>
      </c>
      <c r="AJ48" s="2" t="e">
        <f>IF(#REF!="","",VLOOKUP(#REF!,$A$5:$C$173,3,))</f>
        <v>#REF!</v>
      </c>
      <c r="AK48" s="2" t="e">
        <f t="shared" si="39"/>
        <v>#REF!</v>
      </c>
      <c r="AL48" s="2" t="e">
        <f t="shared" si="39"/>
        <v>#REF!</v>
      </c>
      <c r="AM48" s="2" t="e">
        <f t="shared" si="39"/>
        <v>#REF!</v>
      </c>
      <c r="AN48" s="2" t="e">
        <f t="shared" si="39"/>
        <v>#REF!</v>
      </c>
      <c r="AO48" s="2" t="e">
        <f t="shared" si="39"/>
        <v>#REF!</v>
      </c>
      <c r="AP48" s="2" t="e">
        <f t="shared" si="39"/>
        <v>#REF!</v>
      </c>
      <c r="AQ48" s="2" t="e">
        <f t="shared" si="39"/>
        <v>#REF!</v>
      </c>
      <c r="AR48" s="2" t="e">
        <f t="shared" si="39"/>
        <v>#REF!</v>
      </c>
      <c r="BA48" s="66" t="str">
        <f t="shared" si="28"/>
        <v/>
      </c>
      <c r="BB48" s="67"/>
      <c r="BC48" s="68"/>
      <c r="BD48" s="68"/>
      <c r="BE48" s="69"/>
      <c r="BF48" s="73"/>
      <c r="BG48" s="72" t="str">
        <f t="shared" si="38"/>
        <v/>
      </c>
      <c r="BH48" s="72"/>
      <c r="BI48" s="72"/>
      <c r="BJ48" s="72" t="str">
        <f t="shared" si="30"/>
        <v/>
      </c>
      <c r="BK48" s="72" t="str">
        <f t="shared" si="31"/>
        <v/>
      </c>
      <c r="BL48" s="72" t="str">
        <f t="shared" si="32"/>
        <v/>
      </c>
      <c r="BN48" s="1" t="str">
        <f t="shared" si="33"/>
        <v/>
      </c>
      <c r="BO48" s="1">
        <f t="shared" si="34"/>
        <v>5</v>
      </c>
      <c r="BP48" s="1" t="str">
        <f t="shared" si="35"/>
        <v>F</v>
      </c>
      <c r="BQ48" s="1" t="str">
        <f t="shared" si="36"/>
        <v>0</v>
      </c>
      <c r="BT48" s="47">
        <v>8.0700000000000003</v>
      </c>
      <c r="BU48" s="26">
        <v>7</v>
      </c>
      <c r="BV48" s="26">
        <v>103</v>
      </c>
      <c r="BW48" s="5"/>
      <c r="BX48" s="49">
        <v>1.127</v>
      </c>
      <c r="BY48" s="49">
        <v>1.1279999999999999</v>
      </c>
      <c r="BZ48" s="49">
        <v>1.1860000000000002</v>
      </c>
      <c r="CA48" s="49">
        <v>1.1870000000000001</v>
      </c>
      <c r="CB48" s="49">
        <v>1.421</v>
      </c>
      <c r="CC48" s="49">
        <v>1.4219999999999999</v>
      </c>
      <c r="CE48" s="51">
        <v>1.119</v>
      </c>
      <c r="CF48" s="51">
        <v>1.1200000000000001</v>
      </c>
      <c r="CG48" s="51">
        <v>1.179</v>
      </c>
      <c r="CH48" s="51">
        <v>1.1799999999999999</v>
      </c>
      <c r="CI48" s="51">
        <v>1.4199999999999999</v>
      </c>
      <c r="CJ48" s="51">
        <v>1.421</v>
      </c>
      <c r="CM48" s="1" t="e">
        <f>IF('Nutritional Status'!#REF!="","",IF('Nutritional Status'!#REF!&gt;CT48,$CU$3,IF('Nutritional Status'!#REF!&gt;CR48,$CS$3,IF('Nutritional Status'!#REF!&gt;CP48,$CQ$3,$CP$3))))</f>
        <v>#REF!</v>
      </c>
      <c r="CN48" s="2">
        <v>44</v>
      </c>
      <c r="CO48" s="1" t="str">
        <f t="shared" si="19"/>
        <v/>
      </c>
      <c r="CP48" s="1" t="str">
        <f t="shared" si="41"/>
        <v/>
      </c>
      <c r="CQ48" s="1" t="str">
        <f t="shared" si="41"/>
        <v/>
      </c>
      <c r="CR48" s="1" t="str">
        <f t="shared" si="41"/>
        <v/>
      </c>
      <c r="CS48" s="1" t="str">
        <f t="shared" si="41"/>
        <v/>
      </c>
      <c r="CT48" s="1" t="str">
        <f t="shared" si="41"/>
        <v/>
      </c>
      <c r="CU48" s="1" t="str">
        <f t="shared" si="41"/>
        <v/>
      </c>
      <c r="CW48" s="2">
        <v>44</v>
      </c>
      <c r="CX48" s="1" t="e">
        <f t="shared" si="22"/>
        <v>#REF!</v>
      </c>
      <c r="CY48" s="1" t="e">
        <f t="shared" si="40"/>
        <v>#REF!</v>
      </c>
      <c r="CZ48" s="1" t="e">
        <f t="shared" si="40"/>
        <v>#REF!</v>
      </c>
      <c r="DA48" s="1" t="e">
        <f t="shared" si="40"/>
        <v>#REF!</v>
      </c>
      <c r="DB48" s="1" t="e">
        <f t="shared" si="40"/>
        <v>#REF!</v>
      </c>
      <c r="DC48" s="1" t="e">
        <f t="shared" si="40"/>
        <v>#REF!</v>
      </c>
      <c r="DD48" s="1" t="e">
        <f t="shared" si="40"/>
        <v>#REF!</v>
      </c>
    </row>
    <row r="49" ht="15" customHeight="1">
      <c r="A49" s="47">
        <v>8.0800000000000001</v>
      </c>
      <c r="B49" s="26">
        <v>8</v>
      </c>
      <c r="C49" s="26">
        <v>104</v>
      </c>
      <c r="D49" s="5"/>
      <c r="E49" s="48">
        <v>12.4</v>
      </c>
      <c r="F49" s="48">
        <f t="shared" si="0"/>
        <v>12.5</v>
      </c>
      <c r="G49" s="48">
        <f t="shared" si="1"/>
        <v>13.300000000000001</v>
      </c>
      <c r="H49" s="48">
        <f t="shared" si="2"/>
        <v>13.4</v>
      </c>
      <c r="I49" s="48">
        <v>20.199999999999999</v>
      </c>
      <c r="J49" s="48">
        <f t="shared" si="3"/>
        <v>20.300000000000001</v>
      </c>
      <c r="K49" s="49">
        <v>23.800000000000001</v>
      </c>
      <c r="L49" s="49">
        <f t="shared" si="4"/>
        <v>23.900000000000002</v>
      </c>
      <c r="M49" s="3"/>
      <c r="N49" s="48">
        <v>11.9</v>
      </c>
      <c r="O49" s="48">
        <f t="shared" si="5"/>
        <v>12</v>
      </c>
      <c r="P49" s="49">
        <v>12.9</v>
      </c>
      <c r="Q49" s="49">
        <f t="shared" si="6"/>
        <v>13</v>
      </c>
      <c r="R49" s="49">
        <v>21.300000000000001</v>
      </c>
      <c r="S49" s="49">
        <f t="shared" si="7"/>
        <v>21.400000000000002</v>
      </c>
      <c r="T49" s="49">
        <v>25.899999999999999</v>
      </c>
      <c r="U49" s="49">
        <f t="shared" si="8"/>
        <v>26</v>
      </c>
      <c r="Y49" s="2">
        <v>45</v>
      </c>
      <c r="Z49" s="2" t="str">
        <f t="shared" si="37"/>
        <v/>
      </c>
      <c r="AA49" s="2" t="str">
        <f t="shared" si="9"/>
        <v/>
      </c>
      <c r="AB49" s="2" t="str">
        <f t="shared" si="10"/>
        <v/>
      </c>
      <c r="AC49" s="2" t="str">
        <f t="shared" si="11"/>
        <v/>
      </c>
      <c r="AD49" s="2" t="str">
        <f t="shared" si="12"/>
        <v/>
      </c>
      <c r="AE49" s="2" t="str">
        <f t="shared" si="13"/>
        <v/>
      </c>
      <c r="AF49" s="2" t="str">
        <f t="shared" si="14"/>
        <v/>
      </c>
      <c r="AG49" s="2" t="str">
        <f t="shared" si="15"/>
        <v/>
      </c>
      <c r="AH49" s="2" t="str">
        <f t="shared" si="16"/>
        <v/>
      </c>
      <c r="AJ49" s="2" t="e">
        <f>IF(#REF!="","",VLOOKUP(#REF!,$A$5:$C$173,3,))</f>
        <v>#REF!</v>
      </c>
      <c r="AK49" s="2" t="e">
        <f t="shared" si="39"/>
        <v>#REF!</v>
      </c>
      <c r="AL49" s="2" t="e">
        <f t="shared" si="39"/>
        <v>#REF!</v>
      </c>
      <c r="AM49" s="2" t="e">
        <f t="shared" si="39"/>
        <v>#REF!</v>
      </c>
      <c r="AN49" s="2" t="e">
        <f t="shared" si="39"/>
        <v>#REF!</v>
      </c>
      <c r="AO49" s="2" t="e">
        <f t="shared" si="39"/>
        <v>#REF!</v>
      </c>
      <c r="AP49" s="2" t="e">
        <f t="shared" si="39"/>
        <v>#REF!</v>
      </c>
      <c r="AQ49" s="2" t="e">
        <f t="shared" si="39"/>
        <v>#REF!</v>
      </c>
      <c r="AR49" s="2" t="e">
        <f t="shared" si="39"/>
        <v>#REF!</v>
      </c>
      <c r="BA49" s="66" t="str">
        <f t="shared" si="28"/>
        <v/>
      </c>
      <c r="BB49" s="67"/>
      <c r="BC49" s="68"/>
      <c r="BD49" s="68"/>
      <c r="BE49" s="69"/>
      <c r="BF49" s="73"/>
      <c r="BG49" s="72" t="str">
        <f t="shared" si="38"/>
        <v/>
      </c>
      <c r="BH49" s="72"/>
      <c r="BI49" s="72"/>
      <c r="BJ49" s="72" t="str">
        <f t="shared" si="30"/>
        <v/>
      </c>
      <c r="BK49" s="72" t="str">
        <f t="shared" si="31"/>
        <v/>
      </c>
      <c r="BL49" s="72" t="str">
        <f t="shared" si="32"/>
        <v/>
      </c>
      <c r="BN49" s="1" t="str">
        <f t="shared" si="33"/>
        <v/>
      </c>
      <c r="BO49" s="1">
        <f t="shared" si="34"/>
        <v>5</v>
      </c>
      <c r="BP49" s="1" t="str">
        <f t="shared" si="35"/>
        <v>F</v>
      </c>
      <c r="BQ49" s="1" t="str">
        <f t="shared" si="36"/>
        <v>0</v>
      </c>
      <c r="BT49" s="47">
        <v>8.0800000000000001</v>
      </c>
      <c r="BU49" s="26">
        <v>8</v>
      </c>
      <c r="BV49" s="26">
        <v>104</v>
      </c>
      <c r="BW49" s="5"/>
      <c r="BX49" s="49">
        <v>1.1299999999999999</v>
      </c>
      <c r="BY49" s="49">
        <v>1.131</v>
      </c>
      <c r="BZ49" s="49">
        <v>1.1890000000000001</v>
      </c>
      <c r="CA49" s="49">
        <v>1.1899999999999999</v>
      </c>
      <c r="CB49" s="49">
        <v>1.4259999999999999</v>
      </c>
      <c r="CC49" s="49">
        <v>1.4269999999999998</v>
      </c>
      <c r="CE49" s="51">
        <v>1.1240000000000001</v>
      </c>
      <c r="CF49" s="51">
        <v>1.125</v>
      </c>
      <c r="CG49" s="51">
        <v>1.1840000000000002</v>
      </c>
      <c r="CH49" s="51">
        <v>1.1850000000000001</v>
      </c>
      <c r="CI49" s="51">
        <v>1.425</v>
      </c>
      <c r="CJ49" s="51">
        <v>1.4259999999999999</v>
      </c>
      <c r="CM49" s="1" t="e">
        <f>IF('Nutritional Status'!#REF!="","",IF('Nutritional Status'!#REF!&gt;CT49,$CU$3,IF('Nutritional Status'!#REF!&gt;CR49,$CS$3,IF('Nutritional Status'!#REF!&gt;CP49,$CQ$3,$CP$3))))</f>
        <v>#REF!</v>
      </c>
      <c r="CN49" s="2">
        <v>45</v>
      </c>
      <c r="CO49" s="1" t="str">
        <f t="shared" si="19"/>
        <v/>
      </c>
      <c r="CP49" s="1" t="str">
        <f t="shared" si="41"/>
        <v/>
      </c>
      <c r="CQ49" s="1" t="str">
        <f t="shared" si="41"/>
        <v/>
      </c>
      <c r="CR49" s="1" t="str">
        <f t="shared" si="41"/>
        <v/>
      </c>
      <c r="CS49" s="1" t="str">
        <f t="shared" si="41"/>
        <v/>
      </c>
      <c r="CT49" s="1" t="str">
        <f t="shared" si="41"/>
        <v/>
      </c>
      <c r="CU49" s="1" t="str">
        <f t="shared" si="41"/>
        <v/>
      </c>
      <c r="CW49" s="2">
        <v>45</v>
      </c>
      <c r="CX49" s="1" t="e">
        <f t="shared" si="22"/>
        <v>#REF!</v>
      </c>
      <c r="CY49" s="1" t="e">
        <f t="shared" si="40"/>
        <v>#REF!</v>
      </c>
      <c r="CZ49" s="1" t="e">
        <f t="shared" si="40"/>
        <v>#REF!</v>
      </c>
      <c r="DA49" s="1" t="e">
        <f t="shared" si="40"/>
        <v>#REF!</v>
      </c>
      <c r="DB49" s="1" t="e">
        <f t="shared" si="40"/>
        <v>#REF!</v>
      </c>
      <c r="DC49" s="1" t="e">
        <f t="shared" si="40"/>
        <v>#REF!</v>
      </c>
      <c r="DD49" s="1" t="e">
        <f t="shared" si="40"/>
        <v>#REF!</v>
      </c>
    </row>
    <row r="50" ht="15" customHeight="1">
      <c r="A50" s="47">
        <v>8.0899999999999999</v>
      </c>
      <c r="B50" s="26">
        <v>9</v>
      </c>
      <c r="C50" s="26">
        <v>105</v>
      </c>
      <c r="D50" s="5"/>
      <c r="E50" s="48">
        <v>12.4</v>
      </c>
      <c r="F50" s="48">
        <f t="shared" si="0"/>
        <v>12.5</v>
      </c>
      <c r="G50" s="48">
        <f t="shared" si="1"/>
        <v>13.300000000000001</v>
      </c>
      <c r="H50" s="48">
        <f t="shared" si="2"/>
        <v>13.4</v>
      </c>
      <c r="I50" s="48">
        <v>20.300000000000001</v>
      </c>
      <c r="J50" s="48">
        <f t="shared" si="3"/>
        <v>20.400000000000002</v>
      </c>
      <c r="K50" s="49">
        <v>23.899999999999999</v>
      </c>
      <c r="L50" s="49">
        <f t="shared" si="4"/>
        <v>24</v>
      </c>
      <c r="M50" s="3"/>
      <c r="N50" s="48">
        <v>11.9</v>
      </c>
      <c r="O50" s="48">
        <f t="shared" si="5"/>
        <v>12</v>
      </c>
      <c r="P50" s="49">
        <v>13</v>
      </c>
      <c r="Q50" s="49">
        <f t="shared" si="6"/>
        <v>13.1</v>
      </c>
      <c r="R50" s="49">
        <v>21.300000000000001</v>
      </c>
      <c r="S50" s="49">
        <f t="shared" si="7"/>
        <v>21.400000000000002</v>
      </c>
      <c r="T50" s="49">
        <v>26.100000000000001</v>
      </c>
      <c r="U50" s="49">
        <f t="shared" si="8"/>
        <v>26.200000000000003</v>
      </c>
      <c r="Y50" s="2">
        <v>46</v>
      </c>
      <c r="Z50" s="2" t="str">
        <f t="shared" si="37"/>
        <v/>
      </c>
      <c r="AA50" s="2" t="str">
        <f t="shared" si="9"/>
        <v/>
      </c>
      <c r="AB50" s="2" t="str">
        <f t="shared" si="10"/>
        <v/>
      </c>
      <c r="AC50" s="2" t="str">
        <f t="shared" si="11"/>
        <v/>
      </c>
      <c r="AD50" s="2" t="str">
        <f t="shared" si="12"/>
        <v/>
      </c>
      <c r="AE50" s="2" t="str">
        <f t="shared" si="13"/>
        <v/>
      </c>
      <c r="AF50" s="2" t="str">
        <f t="shared" si="14"/>
        <v/>
      </c>
      <c r="AG50" s="2" t="str">
        <f t="shared" si="15"/>
        <v/>
      </c>
      <c r="AH50" s="2" t="str">
        <f t="shared" si="16"/>
        <v/>
      </c>
      <c r="AJ50" s="2" t="e">
        <f>IF(#REF!="","",VLOOKUP(#REF!,$A$5:$C$173,3,))</f>
        <v>#REF!</v>
      </c>
      <c r="AK50" s="2" t="e">
        <f t="shared" si="39"/>
        <v>#REF!</v>
      </c>
      <c r="AL50" s="2" t="e">
        <f t="shared" si="39"/>
        <v>#REF!</v>
      </c>
      <c r="AM50" s="2" t="e">
        <f t="shared" si="39"/>
        <v>#REF!</v>
      </c>
      <c r="AN50" s="2" t="e">
        <f t="shared" si="39"/>
        <v>#REF!</v>
      </c>
      <c r="AO50" s="2" t="e">
        <f t="shared" si="39"/>
        <v>#REF!</v>
      </c>
      <c r="AP50" s="2" t="e">
        <f t="shared" si="39"/>
        <v>#REF!</v>
      </c>
      <c r="AQ50" s="2" t="e">
        <f t="shared" si="39"/>
        <v>#REF!</v>
      </c>
      <c r="AR50" s="2" t="e">
        <f t="shared" si="39"/>
        <v>#REF!</v>
      </c>
      <c r="BA50" s="66" t="str">
        <f t="shared" si="28"/>
        <v/>
      </c>
      <c r="BB50" s="67"/>
      <c r="BC50" s="68"/>
      <c r="BD50" s="68"/>
      <c r="BE50" s="69"/>
      <c r="BF50" s="73"/>
      <c r="BG50" s="72" t="str">
        <f t="shared" si="38"/>
        <v/>
      </c>
      <c r="BH50" s="72"/>
      <c r="BI50" s="72"/>
      <c r="BJ50" s="72" t="str">
        <f t="shared" si="30"/>
        <v/>
      </c>
      <c r="BK50" s="72" t="str">
        <f t="shared" si="31"/>
        <v/>
      </c>
      <c r="BL50" s="72" t="str">
        <f t="shared" si="32"/>
        <v/>
      </c>
      <c r="BN50" s="1" t="str">
        <f t="shared" si="33"/>
        <v/>
      </c>
      <c r="BO50" s="1">
        <f t="shared" si="34"/>
        <v>5</v>
      </c>
      <c r="BP50" s="1" t="str">
        <f t="shared" si="35"/>
        <v>F</v>
      </c>
      <c r="BQ50" s="1" t="str">
        <f t="shared" si="36"/>
        <v>0</v>
      </c>
      <c r="BT50" s="47">
        <v>8.0899999999999999</v>
      </c>
      <c r="BU50" s="26">
        <v>9</v>
      </c>
      <c r="BV50" s="26">
        <v>105</v>
      </c>
      <c r="BW50" s="5"/>
      <c r="BX50" s="49">
        <v>1.1340000000000001</v>
      </c>
      <c r="BY50" s="49">
        <v>1.135</v>
      </c>
      <c r="BZ50" s="49">
        <v>1.1930000000000001</v>
      </c>
      <c r="CA50" s="49">
        <v>1.194</v>
      </c>
      <c r="CB50" s="49">
        <v>1.431</v>
      </c>
      <c r="CC50" s="49">
        <v>1.4319999999999999</v>
      </c>
      <c r="CE50" s="51">
        <v>1.1280000000000001</v>
      </c>
      <c r="CF50" s="51">
        <v>1.129</v>
      </c>
      <c r="CG50" s="51">
        <v>1.1880000000000002</v>
      </c>
      <c r="CH50" s="51">
        <v>1.1890000000000001</v>
      </c>
      <c r="CI50" s="51">
        <v>1.431</v>
      </c>
      <c r="CJ50" s="51">
        <v>1.4319999999999999</v>
      </c>
      <c r="CM50" s="1" t="e">
        <f>IF('Nutritional Status'!#REF!="","",IF('Nutritional Status'!#REF!&gt;CT50,$CU$3,IF('Nutritional Status'!#REF!&gt;CR50,$CS$3,IF('Nutritional Status'!#REF!&gt;CP50,$CQ$3,$CP$3))))</f>
        <v>#REF!</v>
      </c>
      <c r="CN50" s="2">
        <v>46</v>
      </c>
      <c r="CO50" s="1" t="str">
        <f t="shared" si="19"/>
        <v/>
      </c>
      <c r="CP50" s="1" t="str">
        <f t="shared" si="41"/>
        <v/>
      </c>
      <c r="CQ50" s="1" t="str">
        <f t="shared" si="41"/>
        <v/>
      </c>
      <c r="CR50" s="1" t="str">
        <f t="shared" si="41"/>
        <v/>
      </c>
      <c r="CS50" s="1" t="str">
        <f t="shared" si="41"/>
        <v/>
      </c>
      <c r="CT50" s="1" t="str">
        <f t="shared" si="41"/>
        <v/>
      </c>
      <c r="CU50" s="1" t="str">
        <f t="shared" si="41"/>
        <v/>
      </c>
      <c r="CW50" s="2">
        <v>46</v>
      </c>
      <c r="CX50" s="1" t="e">
        <f t="shared" si="22"/>
        <v>#REF!</v>
      </c>
      <c r="CY50" s="1" t="e">
        <f t="shared" si="40"/>
        <v>#REF!</v>
      </c>
      <c r="CZ50" s="1" t="e">
        <f t="shared" si="40"/>
        <v>#REF!</v>
      </c>
      <c r="DA50" s="1" t="e">
        <f t="shared" si="40"/>
        <v>#REF!</v>
      </c>
      <c r="DB50" s="1" t="e">
        <f t="shared" si="40"/>
        <v>#REF!</v>
      </c>
      <c r="DC50" s="1" t="e">
        <f t="shared" si="40"/>
        <v>#REF!</v>
      </c>
      <c r="DD50" s="1" t="e">
        <f t="shared" si="40"/>
        <v>#REF!</v>
      </c>
    </row>
    <row r="51" ht="15" customHeight="1">
      <c r="A51" s="47">
        <v>8.0999999999999996</v>
      </c>
      <c r="B51" s="26">
        <v>10</v>
      </c>
      <c r="C51" s="26">
        <v>106</v>
      </c>
      <c r="D51" s="5"/>
      <c r="E51" s="48">
        <v>12.4</v>
      </c>
      <c r="F51" s="48">
        <f t="shared" si="0"/>
        <v>12.5</v>
      </c>
      <c r="G51" s="48">
        <v>13.4</v>
      </c>
      <c r="H51" s="48">
        <f t="shared" si="2"/>
        <v>13.5</v>
      </c>
      <c r="I51" s="48">
        <v>20.300000000000001</v>
      </c>
      <c r="J51" s="48">
        <f t="shared" si="3"/>
        <v>20.400000000000002</v>
      </c>
      <c r="K51" s="49">
        <v>24</v>
      </c>
      <c r="L51" s="49">
        <f t="shared" si="4"/>
        <v>24.100000000000001</v>
      </c>
      <c r="M51" s="3"/>
      <c r="N51" s="48">
        <v>12</v>
      </c>
      <c r="O51" s="48">
        <f t="shared" si="5"/>
        <v>12.1</v>
      </c>
      <c r="P51" s="49">
        <v>13</v>
      </c>
      <c r="Q51" s="49">
        <f t="shared" si="6"/>
        <v>13.1</v>
      </c>
      <c r="R51" s="49">
        <v>21.399999999999999</v>
      </c>
      <c r="S51" s="49">
        <f t="shared" si="7"/>
        <v>21.5</v>
      </c>
      <c r="T51" s="49">
        <v>26.199999999999999</v>
      </c>
      <c r="U51" s="49">
        <f t="shared" si="8"/>
        <v>26.300000000000001</v>
      </c>
      <c r="Y51" s="2">
        <v>47</v>
      </c>
      <c r="Z51" s="2" t="str">
        <f t="shared" si="37"/>
        <v/>
      </c>
      <c r="AA51" s="2" t="str">
        <f t="shared" si="9"/>
        <v/>
      </c>
      <c r="AB51" s="2" t="str">
        <f t="shared" si="10"/>
        <v/>
      </c>
      <c r="AC51" s="2" t="str">
        <f t="shared" si="11"/>
        <v/>
      </c>
      <c r="AD51" s="2" t="str">
        <f t="shared" si="12"/>
        <v/>
      </c>
      <c r="AE51" s="2" t="str">
        <f t="shared" si="13"/>
        <v/>
      </c>
      <c r="AF51" s="2" t="str">
        <f t="shared" si="14"/>
        <v/>
      </c>
      <c r="AG51" s="2" t="str">
        <f t="shared" si="15"/>
        <v/>
      </c>
      <c r="AH51" s="2" t="str">
        <f t="shared" si="16"/>
        <v/>
      </c>
      <c r="AJ51" s="2" t="e">
        <f>IF(#REF!="","",VLOOKUP(#REF!,$A$5:$C$173,3,))</f>
        <v>#REF!</v>
      </c>
      <c r="AK51" s="2" t="e">
        <f t="shared" si="39"/>
        <v>#REF!</v>
      </c>
      <c r="AL51" s="2" t="e">
        <f t="shared" si="39"/>
        <v>#REF!</v>
      </c>
      <c r="AM51" s="2" t="e">
        <f t="shared" si="39"/>
        <v>#REF!</v>
      </c>
      <c r="AN51" s="2" t="e">
        <f t="shared" si="39"/>
        <v>#REF!</v>
      </c>
      <c r="AO51" s="2" t="e">
        <f t="shared" si="39"/>
        <v>#REF!</v>
      </c>
      <c r="AP51" s="2" t="e">
        <f t="shared" si="39"/>
        <v>#REF!</v>
      </c>
      <c r="AQ51" s="2" t="e">
        <f t="shared" si="39"/>
        <v>#REF!</v>
      </c>
      <c r="AR51" s="2" t="e">
        <f t="shared" si="39"/>
        <v>#REF!</v>
      </c>
      <c r="BA51" s="66" t="str">
        <f t="shared" si="28"/>
        <v/>
      </c>
      <c r="BB51" s="67"/>
      <c r="BC51" s="68"/>
      <c r="BD51" s="68"/>
      <c r="BE51" s="69"/>
      <c r="BF51" s="73"/>
      <c r="BG51" s="72" t="str">
        <f t="shared" si="38"/>
        <v/>
      </c>
      <c r="BH51" s="72"/>
      <c r="BI51" s="72"/>
      <c r="BJ51" s="72" t="str">
        <f t="shared" si="30"/>
        <v/>
      </c>
      <c r="BK51" s="72" t="str">
        <f t="shared" si="31"/>
        <v/>
      </c>
      <c r="BL51" s="72" t="str">
        <f t="shared" si="32"/>
        <v/>
      </c>
      <c r="BN51" s="1" t="str">
        <f t="shared" si="33"/>
        <v/>
      </c>
      <c r="BO51" s="1">
        <f t="shared" si="34"/>
        <v>5</v>
      </c>
      <c r="BP51" s="1" t="str">
        <f t="shared" si="35"/>
        <v>F</v>
      </c>
      <c r="BQ51" s="1" t="str">
        <f t="shared" si="36"/>
        <v>0</v>
      </c>
      <c r="BT51" s="47">
        <v>8.0999999999999996</v>
      </c>
      <c r="BU51" s="26">
        <v>10</v>
      </c>
      <c r="BV51" s="26">
        <v>106</v>
      </c>
      <c r="BW51" s="5"/>
      <c r="BX51" s="49">
        <v>1.137</v>
      </c>
      <c r="BY51" s="49">
        <v>1.1379999999999999</v>
      </c>
      <c r="BZ51" s="49">
        <v>1.1970000000000001</v>
      </c>
      <c r="CA51" s="49">
        <v>1.198</v>
      </c>
      <c r="CB51" s="49">
        <v>1.4359999999999999</v>
      </c>
      <c r="CC51" s="49">
        <v>1.4369999999999998</v>
      </c>
      <c r="CE51" s="51">
        <v>1.1320000000000001</v>
      </c>
      <c r="CF51" s="51">
        <v>1.133</v>
      </c>
      <c r="CG51" s="51">
        <v>1.1930000000000001</v>
      </c>
      <c r="CH51" s="51">
        <v>1.194</v>
      </c>
      <c r="CI51" s="51">
        <v>1.4359999999999999</v>
      </c>
      <c r="CJ51" s="51">
        <v>1.4369999999999998</v>
      </c>
      <c r="CM51" s="1" t="e">
        <f>IF('Nutritional Status'!#REF!="","",IF('Nutritional Status'!#REF!&gt;CT51,$CU$3,IF('Nutritional Status'!#REF!&gt;CR51,$CS$3,IF('Nutritional Status'!#REF!&gt;CP51,$CQ$3,$CP$3))))</f>
        <v>#REF!</v>
      </c>
      <c r="CN51" s="2">
        <v>47</v>
      </c>
      <c r="CO51" s="1" t="str">
        <f t="shared" si="19"/>
        <v/>
      </c>
      <c r="CP51" s="1" t="str">
        <f t="shared" si="41"/>
        <v/>
      </c>
      <c r="CQ51" s="1" t="str">
        <f t="shared" si="41"/>
        <v/>
      </c>
      <c r="CR51" s="1" t="str">
        <f t="shared" si="41"/>
        <v/>
      </c>
      <c r="CS51" s="1" t="str">
        <f t="shared" si="41"/>
        <v/>
      </c>
      <c r="CT51" s="1" t="str">
        <f t="shared" si="41"/>
        <v/>
      </c>
      <c r="CU51" s="1" t="str">
        <f t="shared" si="41"/>
        <v/>
      </c>
      <c r="CW51" s="2">
        <v>47</v>
      </c>
      <c r="CX51" s="1" t="e">
        <f t="shared" si="22"/>
        <v>#REF!</v>
      </c>
      <c r="CY51" s="1" t="e">
        <f t="shared" si="40"/>
        <v>#REF!</v>
      </c>
      <c r="CZ51" s="1" t="e">
        <f t="shared" si="40"/>
        <v>#REF!</v>
      </c>
      <c r="DA51" s="1" t="e">
        <f t="shared" si="40"/>
        <v>#REF!</v>
      </c>
      <c r="DB51" s="1" t="e">
        <f t="shared" si="40"/>
        <v>#REF!</v>
      </c>
      <c r="DC51" s="1" t="e">
        <f t="shared" si="40"/>
        <v>#REF!</v>
      </c>
      <c r="DD51" s="1" t="e">
        <f t="shared" si="40"/>
        <v>#REF!</v>
      </c>
    </row>
    <row r="52" ht="15" customHeight="1">
      <c r="A52" s="47">
        <v>8.1099999999999994</v>
      </c>
      <c r="B52" s="26">
        <v>11</v>
      </c>
      <c r="C52" s="26">
        <v>107</v>
      </c>
      <c r="D52" s="5"/>
      <c r="E52" s="48">
        <v>12.4</v>
      </c>
      <c r="F52" s="48">
        <f t="shared" si="0"/>
        <v>12.5</v>
      </c>
      <c r="G52" s="48">
        <v>13.4</v>
      </c>
      <c r="H52" s="48">
        <f t="shared" si="2"/>
        <v>13.5</v>
      </c>
      <c r="I52" s="48">
        <v>20.399999999999999</v>
      </c>
      <c r="J52" s="48">
        <f t="shared" si="3"/>
        <v>20.5</v>
      </c>
      <c r="K52" s="49">
        <v>24.199999999999999</v>
      </c>
      <c r="L52" s="49">
        <f t="shared" si="4"/>
        <v>24.300000000000001</v>
      </c>
      <c r="M52" s="3"/>
      <c r="N52" s="48">
        <v>12</v>
      </c>
      <c r="O52" s="48">
        <f t="shared" si="5"/>
        <v>12.1</v>
      </c>
      <c r="P52" s="49">
        <v>13</v>
      </c>
      <c r="Q52" s="49">
        <f t="shared" si="6"/>
        <v>13.1</v>
      </c>
      <c r="R52" s="49">
        <v>21.5</v>
      </c>
      <c r="S52" s="49">
        <f t="shared" si="7"/>
        <v>21.600000000000001</v>
      </c>
      <c r="T52" s="49">
        <v>26.399999999999999</v>
      </c>
      <c r="U52" s="49">
        <f t="shared" si="8"/>
        <v>26.5</v>
      </c>
      <c r="Y52" s="2">
        <v>48</v>
      </c>
      <c r="Z52" s="2" t="str">
        <f t="shared" si="37"/>
        <v/>
      </c>
      <c r="AA52" s="2" t="str">
        <f t="shared" si="9"/>
        <v/>
      </c>
      <c r="AB52" s="2" t="str">
        <f t="shared" si="10"/>
        <v/>
      </c>
      <c r="AC52" s="2" t="str">
        <f t="shared" si="11"/>
        <v/>
      </c>
      <c r="AD52" s="2" t="str">
        <f t="shared" si="12"/>
        <v/>
      </c>
      <c r="AE52" s="2" t="str">
        <f t="shared" si="13"/>
        <v/>
      </c>
      <c r="AF52" s="2" t="str">
        <f t="shared" si="14"/>
        <v/>
      </c>
      <c r="AG52" s="2" t="str">
        <f t="shared" si="15"/>
        <v/>
      </c>
      <c r="AH52" s="2" t="str">
        <f t="shared" si="16"/>
        <v/>
      </c>
      <c r="AJ52" s="2" t="e">
        <f>IF(#REF!="","",VLOOKUP(#REF!,$A$5:$C$173,3,))</f>
        <v>#REF!</v>
      </c>
      <c r="AK52" s="2" t="e">
        <f t="shared" si="39"/>
        <v>#REF!</v>
      </c>
      <c r="AL52" s="2" t="e">
        <f t="shared" si="39"/>
        <v>#REF!</v>
      </c>
      <c r="AM52" s="2" t="e">
        <f t="shared" si="39"/>
        <v>#REF!</v>
      </c>
      <c r="AN52" s="2" t="e">
        <f t="shared" si="39"/>
        <v>#REF!</v>
      </c>
      <c r="AO52" s="2" t="e">
        <f t="shared" si="39"/>
        <v>#REF!</v>
      </c>
      <c r="AP52" s="2" t="e">
        <f t="shared" si="39"/>
        <v>#REF!</v>
      </c>
      <c r="AQ52" s="2" t="e">
        <f t="shared" si="39"/>
        <v>#REF!</v>
      </c>
      <c r="AR52" s="2" t="e">
        <f t="shared" si="39"/>
        <v>#REF!</v>
      </c>
      <c r="BA52" s="66" t="str">
        <f t="shared" si="28"/>
        <v/>
      </c>
      <c r="BB52" s="67"/>
      <c r="BC52" s="68"/>
      <c r="BD52" s="68"/>
      <c r="BE52" s="69"/>
      <c r="BF52" s="73"/>
      <c r="BG52" s="72" t="str">
        <f t="shared" si="38"/>
        <v/>
      </c>
      <c r="BH52" s="72"/>
      <c r="BI52" s="72"/>
      <c r="BJ52" s="72" t="str">
        <f t="shared" si="30"/>
        <v/>
      </c>
      <c r="BK52" s="72" t="str">
        <f t="shared" si="31"/>
        <v/>
      </c>
      <c r="BL52" s="72" t="str">
        <f t="shared" si="32"/>
        <v/>
      </c>
      <c r="BN52" s="1" t="str">
        <f t="shared" si="33"/>
        <v/>
      </c>
      <c r="BO52" s="1">
        <f t="shared" si="34"/>
        <v>5</v>
      </c>
      <c r="BP52" s="1" t="str">
        <f t="shared" si="35"/>
        <v>F</v>
      </c>
      <c r="BQ52" s="1" t="str">
        <f t="shared" si="36"/>
        <v>0</v>
      </c>
      <c r="BT52" s="47">
        <v>8.1099999999999994</v>
      </c>
      <c r="BU52" s="26">
        <v>11</v>
      </c>
      <c r="BV52" s="26">
        <v>107</v>
      </c>
      <c r="BW52" s="5"/>
      <c r="BX52" s="49">
        <v>1.141</v>
      </c>
      <c r="BY52" s="49">
        <v>1.1419999999999999</v>
      </c>
      <c r="BZ52" s="49">
        <v>1.2010000000000001</v>
      </c>
      <c r="CA52" s="49">
        <v>1.202</v>
      </c>
      <c r="CB52" s="49">
        <v>1.4409999999999998</v>
      </c>
      <c r="CC52" s="49">
        <v>1.4419999999999999</v>
      </c>
      <c r="CE52" s="51">
        <v>1.1360000000000001</v>
      </c>
      <c r="CF52" s="51">
        <v>1.137</v>
      </c>
      <c r="CG52" s="51">
        <v>1.1970000000000001</v>
      </c>
      <c r="CH52" s="51">
        <v>1.198</v>
      </c>
      <c r="CI52" s="51">
        <v>1.4419999999999999</v>
      </c>
      <c r="CJ52" s="51">
        <v>1.4429999999999998</v>
      </c>
      <c r="CM52" s="1" t="e">
        <f>IF('Nutritional Status'!#REF!="","",IF('Nutritional Status'!#REF!&gt;CT52,$CU$3,IF('Nutritional Status'!#REF!&gt;CR52,$CS$3,IF('Nutritional Status'!#REF!&gt;CP52,$CQ$3,$CP$3))))</f>
        <v>#REF!</v>
      </c>
      <c r="CN52" s="2">
        <v>48</v>
      </c>
      <c r="CO52" s="1" t="str">
        <f t="shared" si="19"/>
        <v/>
      </c>
      <c r="CP52" s="1" t="str">
        <f t="shared" si="41"/>
        <v/>
      </c>
      <c r="CQ52" s="1" t="str">
        <f t="shared" si="41"/>
        <v/>
      </c>
      <c r="CR52" s="1" t="str">
        <f t="shared" si="41"/>
        <v/>
      </c>
      <c r="CS52" s="1" t="str">
        <f t="shared" si="41"/>
        <v/>
      </c>
      <c r="CT52" s="1" t="str">
        <f t="shared" si="41"/>
        <v/>
      </c>
      <c r="CU52" s="1" t="str">
        <f t="shared" si="41"/>
        <v/>
      </c>
      <c r="CW52" s="2">
        <v>48</v>
      </c>
      <c r="CX52" s="1" t="e">
        <f t="shared" si="22"/>
        <v>#REF!</v>
      </c>
      <c r="CY52" s="1" t="e">
        <f t="shared" si="40"/>
        <v>#REF!</v>
      </c>
      <c r="CZ52" s="1" t="e">
        <f t="shared" si="40"/>
        <v>#REF!</v>
      </c>
      <c r="DA52" s="1" t="e">
        <f t="shared" si="40"/>
        <v>#REF!</v>
      </c>
      <c r="DB52" s="1" t="e">
        <f t="shared" si="40"/>
        <v>#REF!</v>
      </c>
      <c r="DC52" s="1" t="e">
        <f t="shared" si="40"/>
        <v>#REF!</v>
      </c>
      <c r="DD52" s="1" t="e">
        <f t="shared" si="40"/>
        <v>#REF!</v>
      </c>
    </row>
    <row r="53" ht="15" customHeight="1">
      <c r="A53" s="47">
        <v>9</v>
      </c>
      <c r="B53" s="26">
        <v>0</v>
      </c>
      <c r="C53" s="26">
        <v>108</v>
      </c>
      <c r="D53" s="5"/>
      <c r="E53" s="48">
        <v>12.5</v>
      </c>
      <c r="F53" s="48">
        <f t="shared" si="0"/>
        <v>12.6</v>
      </c>
      <c r="G53" s="48">
        <v>13.4</v>
      </c>
      <c r="H53" s="48">
        <f t="shared" si="2"/>
        <v>13.5</v>
      </c>
      <c r="I53" s="48">
        <v>20.5</v>
      </c>
      <c r="J53" s="48">
        <f t="shared" si="3"/>
        <v>20.600000000000001</v>
      </c>
      <c r="K53" s="49">
        <v>24.300000000000001</v>
      </c>
      <c r="L53" s="49">
        <f t="shared" si="4"/>
        <v>24.400000000000002</v>
      </c>
      <c r="M53" s="3"/>
      <c r="N53" s="48">
        <v>12</v>
      </c>
      <c r="O53" s="48">
        <f t="shared" si="5"/>
        <v>12.1</v>
      </c>
      <c r="P53" s="49">
        <v>13</v>
      </c>
      <c r="Q53" s="49">
        <f t="shared" si="6"/>
        <v>13.1</v>
      </c>
      <c r="R53" s="49">
        <v>21.600000000000001</v>
      </c>
      <c r="S53" s="49">
        <f t="shared" si="7"/>
        <v>21.700000000000003</v>
      </c>
      <c r="T53" s="49">
        <v>26.5</v>
      </c>
      <c r="U53" s="49">
        <f t="shared" si="8"/>
        <v>26.600000000000001</v>
      </c>
      <c r="Y53" s="2">
        <v>49</v>
      </c>
      <c r="Z53" s="2" t="str">
        <f t="shared" si="37"/>
        <v/>
      </c>
      <c r="AA53" s="2" t="str">
        <f t="shared" si="9"/>
        <v/>
      </c>
      <c r="AB53" s="2" t="str">
        <f t="shared" si="10"/>
        <v/>
      </c>
      <c r="AC53" s="2" t="str">
        <f t="shared" si="11"/>
        <v/>
      </c>
      <c r="AD53" s="2" t="str">
        <f t="shared" si="12"/>
        <v/>
      </c>
      <c r="AE53" s="2" t="str">
        <f t="shared" si="13"/>
        <v/>
      </c>
      <c r="AF53" s="2" t="str">
        <f t="shared" si="14"/>
        <v/>
      </c>
      <c r="AG53" s="2" t="str">
        <f t="shared" si="15"/>
        <v/>
      </c>
      <c r="AH53" s="2" t="str">
        <f t="shared" si="16"/>
        <v/>
      </c>
      <c r="AJ53" s="2" t="e">
        <f>IF(#REF!="","",VLOOKUP(#REF!,$A$5:$C$173,3,))</f>
        <v>#REF!</v>
      </c>
      <c r="AK53" s="2" t="e">
        <f t="shared" si="39"/>
        <v>#REF!</v>
      </c>
      <c r="AL53" s="2" t="e">
        <f t="shared" si="39"/>
        <v>#REF!</v>
      </c>
      <c r="AM53" s="2" t="e">
        <f t="shared" si="39"/>
        <v>#REF!</v>
      </c>
      <c r="AN53" s="2" t="e">
        <f t="shared" si="39"/>
        <v>#REF!</v>
      </c>
      <c r="AO53" s="2" t="e">
        <f t="shared" si="39"/>
        <v>#REF!</v>
      </c>
      <c r="AP53" s="2" t="e">
        <f t="shared" si="39"/>
        <v>#REF!</v>
      </c>
      <c r="AQ53" s="2" t="e">
        <f t="shared" si="39"/>
        <v>#REF!</v>
      </c>
      <c r="AR53" s="2" t="e">
        <f t="shared" si="39"/>
        <v>#REF!</v>
      </c>
      <c r="BA53" s="66" t="str">
        <f t="shared" si="28"/>
        <v/>
      </c>
      <c r="BB53" s="67"/>
      <c r="BC53" s="68"/>
      <c r="BD53" s="68"/>
      <c r="BE53" s="69"/>
      <c r="BF53" s="73"/>
      <c r="BG53" s="72" t="str">
        <f t="shared" si="38"/>
        <v/>
      </c>
      <c r="BH53" s="72"/>
      <c r="BI53" s="72"/>
      <c r="BJ53" s="72" t="str">
        <f t="shared" si="30"/>
        <v/>
      </c>
      <c r="BK53" s="72" t="str">
        <f t="shared" si="31"/>
        <v/>
      </c>
      <c r="BL53" s="72" t="str">
        <f t="shared" si="32"/>
        <v/>
      </c>
      <c r="BN53" s="1" t="str">
        <f t="shared" si="33"/>
        <v/>
      </c>
      <c r="BO53" s="1">
        <f t="shared" si="34"/>
        <v>5</v>
      </c>
      <c r="BP53" s="1" t="str">
        <f t="shared" si="35"/>
        <v>F</v>
      </c>
      <c r="BQ53" s="1" t="str">
        <f t="shared" si="36"/>
        <v>0</v>
      </c>
      <c r="BT53" s="47">
        <v>9</v>
      </c>
      <c r="BU53" s="26">
        <v>0</v>
      </c>
      <c r="BV53" s="26">
        <v>108</v>
      </c>
      <c r="BW53" s="5"/>
      <c r="BX53" s="49">
        <v>1.1440000000000001</v>
      </c>
      <c r="BY53" s="49">
        <v>1.145</v>
      </c>
      <c r="BZ53" s="49">
        <v>1.204</v>
      </c>
      <c r="CA53" s="49">
        <v>1.2050000000000001</v>
      </c>
      <c r="CB53" s="49">
        <v>1.446</v>
      </c>
      <c r="CC53" s="49">
        <v>1.4469999999999998</v>
      </c>
      <c r="CE53" s="51">
        <v>1.141</v>
      </c>
      <c r="CF53" s="51">
        <v>1.1420000000000001</v>
      </c>
      <c r="CG53" s="51">
        <v>1.202</v>
      </c>
      <c r="CH53" s="51">
        <v>1.2030000000000001</v>
      </c>
      <c r="CI53" s="51">
        <v>1.4469999999999998</v>
      </c>
      <c r="CJ53" s="51">
        <v>1.4479999999999997</v>
      </c>
      <c r="CM53" s="1" t="e">
        <f>IF('Nutritional Status'!#REF!="","",IF('Nutritional Status'!#REF!&gt;CT53,$CU$3,IF('Nutritional Status'!#REF!&gt;CR53,$CS$3,IF('Nutritional Status'!#REF!&gt;CP53,$CQ$3,$CP$3))))</f>
        <v>#REF!</v>
      </c>
      <c r="CN53" s="2">
        <v>49</v>
      </c>
      <c r="CO53" s="1" t="str">
        <f t="shared" si="19"/>
        <v/>
      </c>
      <c r="CP53" s="1" t="str">
        <f t="shared" si="41"/>
        <v/>
      </c>
      <c r="CQ53" s="1" t="str">
        <f t="shared" si="41"/>
        <v/>
      </c>
      <c r="CR53" s="1" t="str">
        <f t="shared" si="41"/>
        <v/>
      </c>
      <c r="CS53" s="1" t="str">
        <f t="shared" si="41"/>
        <v/>
      </c>
      <c r="CT53" s="1" t="str">
        <f t="shared" si="41"/>
        <v/>
      </c>
      <c r="CU53" s="1" t="str">
        <f t="shared" si="41"/>
        <v/>
      </c>
      <c r="CW53" s="2">
        <v>49</v>
      </c>
      <c r="CX53" s="1" t="e">
        <f t="shared" si="22"/>
        <v>#REF!</v>
      </c>
      <c r="CY53" s="1" t="e">
        <f t="shared" si="40"/>
        <v>#REF!</v>
      </c>
      <c r="CZ53" s="1" t="e">
        <f t="shared" si="40"/>
        <v>#REF!</v>
      </c>
      <c r="DA53" s="1" t="e">
        <f t="shared" si="40"/>
        <v>#REF!</v>
      </c>
      <c r="DB53" s="1" t="e">
        <f t="shared" si="40"/>
        <v>#REF!</v>
      </c>
      <c r="DC53" s="1" t="e">
        <f t="shared" si="40"/>
        <v>#REF!</v>
      </c>
      <c r="DD53" s="1" t="e">
        <f t="shared" si="40"/>
        <v>#REF!</v>
      </c>
    </row>
    <row r="54" ht="15" customHeight="1">
      <c r="A54" s="47">
        <v>9.0099999999999998</v>
      </c>
      <c r="B54" s="26">
        <v>1</v>
      </c>
      <c r="C54" s="26">
        <v>109</v>
      </c>
      <c r="D54" s="5"/>
      <c r="E54" s="48">
        <v>12.5</v>
      </c>
      <c r="F54" s="48">
        <f t="shared" si="0"/>
        <v>12.6</v>
      </c>
      <c r="G54" s="48">
        <v>13.4</v>
      </c>
      <c r="H54" s="48">
        <f t="shared" si="2"/>
        <v>13.5</v>
      </c>
      <c r="I54" s="48">
        <v>20.5</v>
      </c>
      <c r="J54" s="48">
        <f t="shared" si="3"/>
        <v>20.600000000000001</v>
      </c>
      <c r="K54" s="49">
        <v>24.399999999999999</v>
      </c>
      <c r="L54" s="49">
        <f t="shared" si="4"/>
        <v>24.5</v>
      </c>
      <c r="M54" s="3"/>
      <c r="N54" s="48">
        <v>12</v>
      </c>
      <c r="O54" s="48">
        <f t="shared" si="5"/>
        <v>12.1</v>
      </c>
      <c r="P54" s="49">
        <v>13.1</v>
      </c>
      <c r="Q54" s="49">
        <f t="shared" si="6"/>
        <v>13.199999999999999</v>
      </c>
      <c r="R54" s="49">
        <v>21.699999999999999</v>
      </c>
      <c r="S54" s="49">
        <f t="shared" si="7"/>
        <v>21.800000000000001</v>
      </c>
      <c r="T54" s="49">
        <v>26.699999999999999</v>
      </c>
      <c r="U54" s="49">
        <f t="shared" si="8"/>
        <v>26.800000000000001</v>
      </c>
      <c r="Y54" s="2">
        <v>50</v>
      </c>
      <c r="Z54" s="2" t="str">
        <f t="shared" si="37"/>
        <v/>
      </c>
      <c r="AA54" s="2" t="str">
        <f t="shared" si="9"/>
        <v/>
      </c>
      <c r="AB54" s="2" t="str">
        <f t="shared" si="10"/>
        <v/>
      </c>
      <c r="AC54" s="2" t="str">
        <f t="shared" si="11"/>
        <v/>
      </c>
      <c r="AD54" s="2" t="str">
        <f t="shared" si="12"/>
        <v/>
      </c>
      <c r="AE54" s="2" t="str">
        <f t="shared" si="13"/>
        <v/>
      </c>
      <c r="AF54" s="2" t="str">
        <f t="shared" si="14"/>
        <v/>
      </c>
      <c r="AG54" s="2" t="str">
        <f t="shared" si="15"/>
        <v/>
      </c>
      <c r="AH54" s="2" t="str">
        <f t="shared" si="16"/>
        <v/>
      </c>
      <c r="AJ54" s="2" t="e">
        <f>IF(#REF!="","",VLOOKUP(#REF!,$A$5:$C$173,3,))</f>
        <v>#REF!</v>
      </c>
      <c r="AK54" s="2" t="e">
        <f t="shared" si="39"/>
        <v>#REF!</v>
      </c>
      <c r="AL54" s="2" t="e">
        <f t="shared" si="39"/>
        <v>#REF!</v>
      </c>
      <c r="AM54" s="2" t="e">
        <f t="shared" si="39"/>
        <v>#REF!</v>
      </c>
      <c r="AN54" s="2" t="e">
        <f t="shared" si="39"/>
        <v>#REF!</v>
      </c>
      <c r="AO54" s="2" t="e">
        <f t="shared" si="39"/>
        <v>#REF!</v>
      </c>
      <c r="AP54" s="2" t="e">
        <f t="shared" si="39"/>
        <v>#REF!</v>
      </c>
      <c r="AQ54" s="2" t="e">
        <f t="shared" si="39"/>
        <v>#REF!</v>
      </c>
      <c r="AR54" s="2" t="e">
        <f t="shared" si="39"/>
        <v>#REF!</v>
      </c>
      <c r="BA54" s="66" t="str">
        <f t="shared" si="28"/>
        <v/>
      </c>
      <c r="BB54" s="67"/>
      <c r="BC54" s="68"/>
      <c r="BD54" s="68"/>
      <c r="BE54" s="69"/>
      <c r="BF54" s="73"/>
      <c r="BG54" s="72" t="str">
        <f t="shared" si="38"/>
        <v/>
      </c>
      <c r="BH54" s="72"/>
      <c r="BI54" s="72"/>
      <c r="BJ54" s="72" t="str">
        <f t="shared" si="30"/>
        <v/>
      </c>
      <c r="BK54" s="72" t="str">
        <f t="shared" si="31"/>
        <v/>
      </c>
      <c r="BL54" s="72" t="str">
        <f t="shared" si="32"/>
        <v/>
      </c>
      <c r="BN54" s="1" t="str">
        <f t="shared" si="33"/>
        <v/>
      </c>
      <c r="BO54" s="1">
        <f t="shared" si="34"/>
        <v>5</v>
      </c>
      <c r="BP54" s="1" t="str">
        <f t="shared" si="35"/>
        <v>F</v>
      </c>
      <c r="BQ54" s="1" t="str">
        <f t="shared" si="36"/>
        <v>0</v>
      </c>
      <c r="BT54" s="47">
        <v>9.0099999999999998</v>
      </c>
      <c r="BU54" s="26">
        <v>1</v>
      </c>
      <c r="BV54" s="26">
        <v>109</v>
      </c>
      <c r="BW54" s="5"/>
      <c r="BX54" s="49">
        <v>1.1479999999999999</v>
      </c>
      <c r="BY54" s="49">
        <v>1.149</v>
      </c>
      <c r="BZ54" s="49">
        <v>1.2080000000000002</v>
      </c>
      <c r="CA54" s="49">
        <v>1.2090000000000001</v>
      </c>
      <c r="CB54" s="49">
        <v>1.4509999999999998</v>
      </c>
      <c r="CC54" s="49">
        <v>1.452</v>
      </c>
      <c r="CE54" s="51">
        <v>1.145</v>
      </c>
      <c r="CF54" s="51">
        <v>1.1459999999999999</v>
      </c>
      <c r="CG54" s="51">
        <v>1.2060000000000002</v>
      </c>
      <c r="CH54" s="51">
        <v>1.2070000000000001</v>
      </c>
      <c r="CI54" s="51">
        <v>1.4530000000000001</v>
      </c>
      <c r="CJ54" s="51">
        <v>1.454</v>
      </c>
      <c r="CM54" s="1" t="e">
        <f>IF('Nutritional Status'!#REF!="","",IF('Nutritional Status'!#REF!&gt;CT54,$CU$3,IF('Nutritional Status'!#REF!&gt;CR54,$CS$3,IF('Nutritional Status'!#REF!&gt;CP54,$CQ$3,$CP$3))))</f>
        <v>#REF!</v>
      </c>
      <c r="CN54" s="2">
        <v>50</v>
      </c>
      <c r="CO54" s="1" t="str">
        <f t="shared" si="19"/>
        <v/>
      </c>
      <c r="CP54" s="1" t="str">
        <f t="shared" si="41"/>
        <v/>
      </c>
      <c r="CQ54" s="1" t="str">
        <f t="shared" si="41"/>
        <v/>
      </c>
      <c r="CR54" s="1" t="str">
        <f t="shared" si="41"/>
        <v/>
      </c>
      <c r="CS54" s="1" t="str">
        <f t="shared" si="41"/>
        <v/>
      </c>
      <c r="CT54" s="1" t="str">
        <f t="shared" si="41"/>
        <v/>
      </c>
      <c r="CU54" s="1" t="str">
        <f t="shared" si="41"/>
        <v/>
      </c>
      <c r="CW54" s="2">
        <v>50</v>
      </c>
      <c r="CX54" s="1" t="e">
        <f t="shared" si="22"/>
        <v>#REF!</v>
      </c>
      <c r="CY54" s="1" t="e">
        <f t="shared" si="40"/>
        <v>#REF!</v>
      </c>
      <c r="CZ54" s="1" t="e">
        <f t="shared" si="40"/>
        <v>#REF!</v>
      </c>
      <c r="DA54" s="1" t="e">
        <f t="shared" si="40"/>
        <v>#REF!</v>
      </c>
      <c r="DB54" s="1" t="e">
        <f t="shared" si="40"/>
        <v>#REF!</v>
      </c>
      <c r="DC54" s="1" t="e">
        <f t="shared" si="40"/>
        <v>#REF!</v>
      </c>
      <c r="DD54" s="1" t="e">
        <f t="shared" si="40"/>
        <v>#REF!</v>
      </c>
    </row>
    <row r="55" ht="15" customHeight="1">
      <c r="A55" s="47">
        <v>9.0199999999999996</v>
      </c>
      <c r="B55" s="26">
        <v>2</v>
      </c>
      <c r="C55" s="26">
        <v>110</v>
      </c>
      <c r="D55" s="5"/>
      <c r="E55" s="48">
        <v>12.5</v>
      </c>
      <c r="F55" s="48">
        <f t="shared" si="0"/>
        <v>12.6</v>
      </c>
      <c r="G55" s="48">
        <v>13.4</v>
      </c>
      <c r="H55" s="48">
        <f t="shared" si="2"/>
        <v>13.5</v>
      </c>
      <c r="I55" s="48">
        <v>20.600000000000001</v>
      </c>
      <c r="J55" s="48">
        <f t="shared" si="3"/>
        <v>20.700000000000003</v>
      </c>
      <c r="K55" s="49">
        <v>24.600000000000001</v>
      </c>
      <c r="L55" s="49">
        <f t="shared" si="4"/>
        <v>24.700000000000003</v>
      </c>
      <c r="M55" s="3"/>
      <c r="N55" s="48">
        <v>12</v>
      </c>
      <c r="O55" s="48">
        <f t="shared" si="5"/>
        <v>12.1</v>
      </c>
      <c r="P55" s="49">
        <v>13.1</v>
      </c>
      <c r="Q55" s="49">
        <f t="shared" si="6"/>
        <v>13.199999999999999</v>
      </c>
      <c r="R55" s="49">
        <v>21.800000000000001</v>
      </c>
      <c r="S55" s="49">
        <f t="shared" si="7"/>
        <v>21.900000000000002</v>
      </c>
      <c r="T55" s="49">
        <v>26.800000000000001</v>
      </c>
      <c r="U55" s="49">
        <f t="shared" si="8"/>
        <v>26.900000000000002</v>
      </c>
      <c r="Y55" s="2">
        <v>51</v>
      </c>
      <c r="Z55" s="2" t="str">
        <f t="shared" si="37"/>
        <v/>
      </c>
      <c r="AA55" s="2" t="str">
        <f t="shared" si="9"/>
        <v/>
      </c>
      <c r="AB55" s="2" t="str">
        <f t="shared" si="10"/>
        <v/>
      </c>
      <c r="AC55" s="2" t="str">
        <f t="shared" si="11"/>
        <v/>
      </c>
      <c r="AD55" s="2" t="str">
        <f t="shared" si="12"/>
        <v/>
      </c>
      <c r="AE55" s="2" t="str">
        <f t="shared" si="13"/>
        <v/>
      </c>
      <c r="AF55" s="2" t="str">
        <f t="shared" si="14"/>
        <v/>
      </c>
      <c r="AG55" s="2" t="str">
        <f t="shared" si="15"/>
        <v/>
      </c>
      <c r="AH55" s="2" t="str">
        <f t="shared" si="16"/>
        <v/>
      </c>
      <c r="AJ55" s="2" t="e">
        <f>IF(#REF!="","",VLOOKUP(#REF!,$A$5:$C$173,3,))</f>
        <v>#REF!</v>
      </c>
      <c r="AK55" s="2" t="e">
        <f t="shared" si="39"/>
        <v>#REF!</v>
      </c>
      <c r="AL55" s="2" t="e">
        <f t="shared" si="39"/>
        <v>#REF!</v>
      </c>
      <c r="AM55" s="2" t="e">
        <f t="shared" si="39"/>
        <v>#REF!</v>
      </c>
      <c r="AN55" s="2" t="e">
        <f t="shared" si="39"/>
        <v>#REF!</v>
      </c>
      <c r="AO55" s="2" t="e">
        <f t="shared" si="39"/>
        <v>#REF!</v>
      </c>
      <c r="AP55" s="2" t="e">
        <f t="shared" si="39"/>
        <v>#REF!</v>
      </c>
      <c r="AQ55" s="2" t="e">
        <f t="shared" si="39"/>
        <v>#REF!</v>
      </c>
      <c r="AR55" s="2" t="e">
        <f t="shared" si="39"/>
        <v>#REF!</v>
      </c>
      <c r="BA55" s="66" t="str">
        <f t="shared" si="28"/>
        <v/>
      </c>
      <c r="BB55" s="67"/>
      <c r="BC55" s="68"/>
      <c r="BD55" s="68"/>
      <c r="BE55" s="69"/>
      <c r="BF55" s="73"/>
      <c r="BG55" s="72" t="str">
        <f t="shared" si="38"/>
        <v/>
      </c>
      <c r="BH55" s="72"/>
      <c r="BI55" s="72"/>
      <c r="BJ55" s="72" t="str">
        <f t="shared" si="30"/>
        <v/>
      </c>
      <c r="BK55" s="72" t="str">
        <f t="shared" si="31"/>
        <v/>
      </c>
      <c r="BL55" s="72" t="str">
        <f t="shared" si="32"/>
        <v/>
      </c>
      <c r="BN55" s="1" t="str">
        <f t="shared" si="33"/>
        <v/>
      </c>
      <c r="BO55" s="1">
        <f t="shared" si="34"/>
        <v>5</v>
      </c>
      <c r="BP55" s="1" t="str">
        <f t="shared" si="35"/>
        <v>F</v>
      </c>
      <c r="BQ55" s="1" t="str">
        <f t="shared" si="36"/>
        <v>0</v>
      </c>
      <c r="BT55" s="47">
        <v>9.0199999999999996</v>
      </c>
      <c r="BU55" s="26">
        <v>2</v>
      </c>
      <c r="BV55" s="26">
        <v>110</v>
      </c>
      <c r="BW55" s="5"/>
      <c r="BX55" s="49">
        <v>1.151</v>
      </c>
      <c r="BY55" s="49">
        <v>1.1519999999999999</v>
      </c>
      <c r="BZ55" s="49">
        <v>1.212</v>
      </c>
      <c r="CA55" s="49">
        <v>1.2130000000000001</v>
      </c>
      <c r="CB55" s="49">
        <v>1.456</v>
      </c>
      <c r="CC55" s="49">
        <v>1.4569999999999999</v>
      </c>
      <c r="CE55" s="51">
        <v>1.149</v>
      </c>
      <c r="CF55" s="51">
        <v>1.1499999999999999</v>
      </c>
      <c r="CG55" s="51">
        <v>1.2110000000000001</v>
      </c>
      <c r="CH55" s="51">
        <v>1.212</v>
      </c>
      <c r="CI55" s="51">
        <v>1.4580000000000002</v>
      </c>
      <c r="CJ55" s="51">
        <v>1.4590000000000001</v>
      </c>
      <c r="CM55" s="1" t="e">
        <f>IF('Nutritional Status'!#REF!="","",IF('Nutritional Status'!#REF!&gt;CT55,$CU$3,IF('Nutritional Status'!#REF!&gt;CR55,$CS$3,IF('Nutritional Status'!#REF!&gt;CP55,$CQ$3,$CP$3))))</f>
        <v>#REF!</v>
      </c>
      <c r="CN55" s="2">
        <v>51</v>
      </c>
      <c r="CO55" s="1" t="str">
        <f t="shared" si="19"/>
        <v/>
      </c>
      <c r="CP55" s="1" t="str">
        <f t="shared" si="41"/>
        <v/>
      </c>
      <c r="CQ55" s="1" t="str">
        <f t="shared" si="41"/>
        <v/>
      </c>
      <c r="CR55" s="1" t="str">
        <f t="shared" si="41"/>
        <v/>
      </c>
      <c r="CS55" s="1" t="str">
        <f t="shared" si="41"/>
        <v/>
      </c>
      <c r="CT55" s="1" t="str">
        <f t="shared" si="41"/>
        <v/>
      </c>
      <c r="CU55" s="1" t="str">
        <f t="shared" si="41"/>
        <v/>
      </c>
      <c r="CW55" s="2">
        <v>51</v>
      </c>
      <c r="CX55" s="1" t="e">
        <f t="shared" si="22"/>
        <v>#REF!</v>
      </c>
      <c r="CY55" s="1" t="e">
        <f t="shared" si="40"/>
        <v>#REF!</v>
      </c>
      <c r="CZ55" s="1" t="e">
        <f t="shared" si="40"/>
        <v>#REF!</v>
      </c>
      <c r="DA55" s="1" t="e">
        <f t="shared" si="40"/>
        <v>#REF!</v>
      </c>
      <c r="DB55" s="1" t="e">
        <f t="shared" si="40"/>
        <v>#REF!</v>
      </c>
      <c r="DC55" s="1" t="e">
        <f t="shared" si="40"/>
        <v>#REF!</v>
      </c>
      <c r="DD55" s="1" t="e">
        <f t="shared" si="40"/>
        <v>#REF!</v>
      </c>
    </row>
    <row r="56" ht="15" customHeight="1">
      <c r="A56" s="47">
        <v>9.0299999999999994</v>
      </c>
      <c r="B56" s="26">
        <v>3</v>
      </c>
      <c r="C56" s="26">
        <v>111</v>
      </c>
      <c r="D56" s="5"/>
      <c r="E56" s="48">
        <v>12.5</v>
      </c>
      <c r="F56" s="48">
        <f t="shared" si="0"/>
        <v>12.6</v>
      </c>
      <c r="G56" s="48">
        <v>13.4</v>
      </c>
      <c r="H56" s="48">
        <f t="shared" si="2"/>
        <v>13.5</v>
      </c>
      <c r="I56" s="48">
        <v>20.699999999999999</v>
      </c>
      <c r="J56" s="48">
        <f t="shared" si="3"/>
        <v>20.800000000000001</v>
      </c>
      <c r="K56" s="49">
        <v>24.699999999999999</v>
      </c>
      <c r="L56" s="49">
        <f t="shared" si="4"/>
        <v>24.800000000000001</v>
      </c>
      <c r="M56" s="3"/>
      <c r="N56" s="48">
        <v>12.1</v>
      </c>
      <c r="O56" s="48">
        <f t="shared" si="5"/>
        <v>12.199999999999999</v>
      </c>
      <c r="P56" s="49">
        <v>13.1</v>
      </c>
      <c r="Q56" s="49">
        <f t="shared" si="6"/>
        <v>13.199999999999999</v>
      </c>
      <c r="R56" s="49">
        <v>21.899999999999999</v>
      </c>
      <c r="S56" s="49">
        <f t="shared" si="7"/>
        <v>22</v>
      </c>
      <c r="T56" s="49">
        <v>27</v>
      </c>
      <c r="U56" s="49">
        <f t="shared" si="8"/>
        <v>27.100000000000001</v>
      </c>
      <c r="Y56" s="2">
        <v>52</v>
      </c>
      <c r="Z56" s="2" t="str">
        <f t="shared" si="37"/>
        <v/>
      </c>
      <c r="AA56" s="2" t="str">
        <f t="shared" si="9"/>
        <v/>
      </c>
      <c r="AB56" s="2" t="str">
        <f t="shared" si="10"/>
        <v/>
      </c>
      <c r="AC56" s="2" t="str">
        <f t="shared" si="11"/>
        <v/>
      </c>
      <c r="AD56" s="2" t="str">
        <f t="shared" si="12"/>
        <v/>
      </c>
      <c r="AE56" s="2" t="str">
        <f t="shared" si="13"/>
        <v/>
      </c>
      <c r="AF56" s="2" t="str">
        <f t="shared" si="14"/>
        <v/>
      </c>
      <c r="AG56" s="2" t="str">
        <f t="shared" si="15"/>
        <v/>
      </c>
      <c r="AH56" s="2" t="str">
        <f t="shared" si="16"/>
        <v/>
      </c>
      <c r="AJ56" s="2" t="e">
        <f>IF(#REF!="","",VLOOKUP(#REF!,$A$5:$C$173,3,))</f>
        <v>#REF!</v>
      </c>
      <c r="AK56" s="2" t="e">
        <f t="shared" si="39"/>
        <v>#REF!</v>
      </c>
      <c r="AL56" s="2" t="e">
        <f t="shared" si="39"/>
        <v>#REF!</v>
      </c>
      <c r="AM56" s="2" t="e">
        <f t="shared" si="39"/>
        <v>#REF!</v>
      </c>
      <c r="AN56" s="2" t="e">
        <f t="shared" si="39"/>
        <v>#REF!</v>
      </c>
      <c r="AO56" s="2" t="e">
        <f t="shared" si="39"/>
        <v>#REF!</v>
      </c>
      <c r="AP56" s="2" t="e">
        <f t="shared" si="39"/>
        <v>#REF!</v>
      </c>
      <c r="AQ56" s="2" t="e">
        <f t="shared" si="39"/>
        <v>#REF!</v>
      </c>
      <c r="AR56" s="2" t="e">
        <f t="shared" si="39"/>
        <v>#REF!</v>
      </c>
      <c r="BA56" s="66" t="str">
        <f t="shared" si="28"/>
        <v/>
      </c>
      <c r="BB56" s="67"/>
      <c r="BC56" s="68"/>
      <c r="BD56" s="68"/>
      <c r="BE56" s="69"/>
      <c r="BF56" s="73"/>
      <c r="BG56" s="72" t="str">
        <f t="shared" si="38"/>
        <v/>
      </c>
      <c r="BH56" s="72"/>
      <c r="BI56" s="72"/>
      <c r="BJ56" s="72" t="str">
        <f t="shared" si="30"/>
        <v/>
      </c>
      <c r="BK56" s="72" t="str">
        <f t="shared" si="31"/>
        <v/>
      </c>
      <c r="BL56" s="72" t="str">
        <f t="shared" si="32"/>
        <v/>
      </c>
      <c r="BN56" s="1" t="str">
        <f t="shared" si="33"/>
        <v/>
      </c>
      <c r="BO56" s="1">
        <f t="shared" si="34"/>
        <v>5</v>
      </c>
      <c r="BP56" s="1" t="str">
        <f t="shared" si="35"/>
        <v>F</v>
      </c>
      <c r="BQ56" s="1" t="str">
        <f t="shared" si="36"/>
        <v>0</v>
      </c>
      <c r="BT56" s="47">
        <v>9.0299999999999994</v>
      </c>
      <c r="BU56" s="26">
        <v>3</v>
      </c>
      <c r="BV56" s="26">
        <v>111</v>
      </c>
      <c r="BW56" s="5"/>
      <c r="BX56" s="49">
        <v>1.155</v>
      </c>
      <c r="BY56" s="49">
        <v>1.1559999999999999</v>
      </c>
      <c r="BZ56" s="49">
        <v>1.2160000000000002</v>
      </c>
      <c r="CA56" s="49">
        <v>1.2170000000000001</v>
      </c>
      <c r="CB56" s="49">
        <v>1.4609999999999999</v>
      </c>
      <c r="CC56" s="49">
        <v>1.462</v>
      </c>
      <c r="CE56" s="51">
        <v>1.1540000000000001</v>
      </c>
      <c r="CF56" s="51">
        <v>1.155</v>
      </c>
      <c r="CG56" s="51">
        <v>1.2150000000000001</v>
      </c>
      <c r="CH56" s="51">
        <v>1.216</v>
      </c>
      <c r="CI56" s="51">
        <v>1.464</v>
      </c>
      <c r="CJ56" s="51">
        <v>1.4650000000000001</v>
      </c>
      <c r="CM56" s="1" t="e">
        <f>IF('Nutritional Status'!#REF!="","",IF('Nutritional Status'!#REF!&gt;CT56,$CU$3,IF('Nutritional Status'!#REF!&gt;CR56,$CS$3,IF('Nutritional Status'!#REF!&gt;CP56,$CQ$3,$CP$3))))</f>
        <v>#REF!</v>
      </c>
      <c r="CN56" s="2">
        <v>52</v>
      </c>
      <c r="CO56" s="1" t="str">
        <f t="shared" si="19"/>
        <v/>
      </c>
      <c r="CP56" s="1" t="str">
        <f t="shared" si="41"/>
        <v/>
      </c>
      <c r="CQ56" s="1" t="str">
        <f t="shared" si="41"/>
        <v/>
      </c>
      <c r="CR56" s="1" t="str">
        <f t="shared" si="41"/>
        <v/>
      </c>
      <c r="CS56" s="1" t="str">
        <f t="shared" si="41"/>
        <v/>
      </c>
      <c r="CT56" s="1" t="str">
        <f t="shared" si="41"/>
        <v/>
      </c>
      <c r="CU56" s="1" t="str">
        <f t="shared" si="41"/>
        <v/>
      </c>
      <c r="CW56" s="2">
        <v>52</v>
      </c>
      <c r="CX56" s="1" t="e">
        <f t="shared" si="22"/>
        <v>#REF!</v>
      </c>
      <c r="CY56" s="1" t="e">
        <f t="shared" si="40"/>
        <v>#REF!</v>
      </c>
      <c r="CZ56" s="1" t="e">
        <f t="shared" si="40"/>
        <v>#REF!</v>
      </c>
      <c r="DA56" s="1" t="e">
        <f t="shared" si="40"/>
        <v>#REF!</v>
      </c>
      <c r="DB56" s="1" t="e">
        <f t="shared" si="40"/>
        <v>#REF!</v>
      </c>
      <c r="DC56" s="1" t="e">
        <f t="shared" si="40"/>
        <v>#REF!</v>
      </c>
      <c r="DD56" s="1" t="e">
        <f t="shared" si="40"/>
        <v>#REF!</v>
      </c>
    </row>
    <row r="57" ht="15" customHeight="1">
      <c r="A57" s="47">
        <v>9.0399999999999991</v>
      </c>
      <c r="B57" s="26">
        <v>4</v>
      </c>
      <c r="C57" s="26">
        <v>112</v>
      </c>
      <c r="D57" s="5"/>
      <c r="E57" s="48">
        <v>12.5</v>
      </c>
      <c r="F57" s="48">
        <f t="shared" si="0"/>
        <v>12.6</v>
      </c>
      <c r="G57" s="48">
        <v>13.5</v>
      </c>
      <c r="H57" s="48">
        <f t="shared" si="2"/>
        <v>13.6</v>
      </c>
      <c r="I57" s="48">
        <v>20.800000000000001</v>
      </c>
      <c r="J57" s="48">
        <f t="shared" si="3"/>
        <v>20.900000000000002</v>
      </c>
      <c r="K57" s="49">
        <v>24.899999999999999</v>
      </c>
      <c r="L57" s="49">
        <f t="shared" si="4"/>
        <v>25</v>
      </c>
      <c r="M57" s="3"/>
      <c r="N57" s="48">
        <v>12.1</v>
      </c>
      <c r="O57" s="48">
        <f t="shared" si="5"/>
        <v>12.199999999999999</v>
      </c>
      <c r="P57" s="49">
        <v>13.1</v>
      </c>
      <c r="Q57" s="49">
        <f t="shared" si="6"/>
        <v>13.199999999999999</v>
      </c>
      <c r="R57" s="49">
        <v>21.899999999999999</v>
      </c>
      <c r="S57" s="49">
        <f t="shared" si="7"/>
        <v>22</v>
      </c>
      <c r="T57" s="49">
        <v>27.199999999999999</v>
      </c>
      <c r="U57" s="49">
        <f t="shared" si="8"/>
        <v>27.300000000000001</v>
      </c>
      <c r="Y57" s="2">
        <v>53</v>
      </c>
      <c r="Z57" s="2" t="str">
        <f t="shared" si="37"/>
        <v/>
      </c>
      <c r="AA57" s="2" t="str">
        <f t="shared" si="9"/>
        <v/>
      </c>
      <c r="AB57" s="2" t="str">
        <f t="shared" si="10"/>
        <v/>
      </c>
      <c r="AC57" s="2" t="str">
        <f t="shared" si="11"/>
        <v/>
      </c>
      <c r="AD57" s="2" t="str">
        <f t="shared" si="12"/>
        <v/>
      </c>
      <c r="AE57" s="2" t="str">
        <f t="shared" si="13"/>
        <v/>
      </c>
      <c r="AF57" s="2" t="str">
        <f t="shared" si="14"/>
        <v/>
      </c>
      <c r="AG57" s="2" t="str">
        <f t="shared" si="15"/>
        <v/>
      </c>
      <c r="AH57" s="2" t="str">
        <f t="shared" si="16"/>
        <v/>
      </c>
      <c r="AJ57" s="2" t="e">
        <f>IF(#REF!="","",VLOOKUP(#REF!,$A$5:$C$173,3,))</f>
        <v>#REF!</v>
      </c>
      <c r="AK57" s="2" t="e">
        <f t="shared" si="39"/>
        <v>#REF!</v>
      </c>
      <c r="AL57" s="2" t="e">
        <f t="shared" si="39"/>
        <v>#REF!</v>
      </c>
      <c r="AM57" s="2" t="e">
        <f t="shared" si="39"/>
        <v>#REF!</v>
      </c>
      <c r="AN57" s="2" t="e">
        <f t="shared" si="39"/>
        <v>#REF!</v>
      </c>
      <c r="AO57" s="2" t="e">
        <f t="shared" si="39"/>
        <v>#REF!</v>
      </c>
      <c r="AP57" s="2" t="e">
        <f t="shared" si="39"/>
        <v>#REF!</v>
      </c>
      <c r="AQ57" s="2" t="e">
        <f t="shared" si="39"/>
        <v>#REF!</v>
      </c>
      <c r="AR57" s="2" t="e">
        <f t="shared" si="39"/>
        <v>#REF!</v>
      </c>
      <c r="BA57" s="66" t="str">
        <f t="shared" si="28"/>
        <v/>
      </c>
      <c r="BB57" s="67"/>
      <c r="BC57" s="68"/>
      <c r="BD57" s="68"/>
      <c r="BE57" s="69"/>
      <c r="BF57" s="73"/>
      <c r="BG57" s="72" t="str">
        <f t="shared" si="38"/>
        <v/>
      </c>
      <c r="BH57" s="72"/>
      <c r="BI57" s="72"/>
      <c r="BJ57" s="72" t="str">
        <f t="shared" si="30"/>
        <v/>
      </c>
      <c r="BK57" s="72" t="str">
        <f t="shared" si="31"/>
        <v/>
      </c>
      <c r="BL57" s="72" t="str">
        <f t="shared" si="32"/>
        <v/>
      </c>
      <c r="BN57" s="1" t="str">
        <f t="shared" si="33"/>
        <v/>
      </c>
      <c r="BO57" s="1">
        <f t="shared" si="34"/>
        <v>5</v>
      </c>
      <c r="BP57" s="1" t="str">
        <f t="shared" si="35"/>
        <v>F</v>
      </c>
      <c r="BQ57" s="1" t="str">
        <f t="shared" si="36"/>
        <v>0</v>
      </c>
      <c r="BT57" s="47">
        <v>9.0399999999999991</v>
      </c>
      <c r="BU57" s="26">
        <v>4</v>
      </c>
      <c r="BV57" s="26">
        <v>112</v>
      </c>
      <c r="BW57" s="5"/>
      <c r="BX57" s="49">
        <v>1.1579999999999999</v>
      </c>
      <c r="BY57" s="49">
        <v>1.1589999999999998</v>
      </c>
      <c r="BZ57" s="49">
        <v>1.2190000000000001</v>
      </c>
      <c r="CA57" s="49">
        <v>1.22</v>
      </c>
      <c r="CB57" s="49">
        <v>1.466</v>
      </c>
      <c r="CC57" s="49">
        <v>1.4669999999999999</v>
      </c>
      <c r="CE57" s="51">
        <v>1.1580000000000001</v>
      </c>
      <c r="CF57" s="51">
        <v>1.159</v>
      </c>
      <c r="CG57" s="51">
        <v>1.22</v>
      </c>
      <c r="CH57" s="51">
        <v>1.2209999999999999</v>
      </c>
      <c r="CI57" s="51">
        <v>1.4690000000000001</v>
      </c>
      <c r="CJ57" s="51">
        <v>1.47</v>
      </c>
      <c r="CM57" s="1" t="e">
        <f>IF('Nutritional Status'!#REF!="","",IF('Nutritional Status'!#REF!&gt;CT57,$CU$3,IF('Nutritional Status'!#REF!&gt;CR57,$CS$3,IF('Nutritional Status'!#REF!&gt;CP57,$CQ$3,$CP$3))))</f>
        <v>#REF!</v>
      </c>
      <c r="CN57" s="2">
        <v>53</v>
      </c>
      <c r="CO57" s="1" t="str">
        <f t="shared" si="19"/>
        <v/>
      </c>
      <c r="CP57" s="1" t="str">
        <f t="shared" si="41"/>
        <v/>
      </c>
      <c r="CQ57" s="1" t="str">
        <f t="shared" si="41"/>
        <v/>
      </c>
      <c r="CR57" s="1" t="str">
        <f t="shared" si="41"/>
        <v/>
      </c>
      <c r="CS57" s="1" t="str">
        <f t="shared" si="41"/>
        <v/>
      </c>
      <c r="CT57" s="1" t="str">
        <f t="shared" si="41"/>
        <v/>
      </c>
      <c r="CU57" s="1" t="str">
        <f t="shared" si="41"/>
        <v/>
      </c>
      <c r="CW57" s="2">
        <v>53</v>
      </c>
      <c r="CX57" s="1" t="e">
        <f t="shared" si="22"/>
        <v>#REF!</v>
      </c>
      <c r="CY57" s="1" t="e">
        <f t="shared" si="40"/>
        <v>#REF!</v>
      </c>
      <c r="CZ57" s="1" t="e">
        <f t="shared" si="40"/>
        <v>#REF!</v>
      </c>
      <c r="DA57" s="1" t="e">
        <f t="shared" si="40"/>
        <v>#REF!</v>
      </c>
      <c r="DB57" s="1" t="e">
        <f t="shared" si="40"/>
        <v>#REF!</v>
      </c>
      <c r="DC57" s="1" t="e">
        <f t="shared" si="40"/>
        <v>#REF!</v>
      </c>
      <c r="DD57" s="1" t="e">
        <f t="shared" si="40"/>
        <v>#REF!</v>
      </c>
    </row>
    <row r="58" ht="15" customHeight="1">
      <c r="A58" s="47">
        <v>9.0500000000000007</v>
      </c>
      <c r="B58" s="26">
        <v>5</v>
      </c>
      <c r="C58" s="26">
        <v>113</v>
      </c>
      <c r="D58" s="5"/>
      <c r="E58" s="48">
        <v>12.5</v>
      </c>
      <c r="F58" s="48">
        <f t="shared" si="0"/>
        <v>12.6</v>
      </c>
      <c r="G58" s="48">
        <v>13.5</v>
      </c>
      <c r="H58" s="48">
        <f t="shared" si="2"/>
        <v>13.6</v>
      </c>
      <c r="I58" s="48">
        <v>20.800000000000001</v>
      </c>
      <c r="J58" s="48">
        <f t="shared" si="3"/>
        <v>20.900000000000002</v>
      </c>
      <c r="K58" s="49">
        <v>25</v>
      </c>
      <c r="L58" s="49">
        <f t="shared" si="4"/>
        <v>25.100000000000001</v>
      </c>
      <c r="M58" s="3"/>
      <c r="N58" s="48">
        <v>12.1</v>
      </c>
      <c r="O58" s="48">
        <f t="shared" si="5"/>
        <v>12.199999999999999</v>
      </c>
      <c r="P58" s="49">
        <v>13.199999999999999</v>
      </c>
      <c r="Q58" s="49">
        <f t="shared" si="6"/>
        <v>13.299999999999999</v>
      </c>
      <c r="R58" s="49">
        <v>22</v>
      </c>
      <c r="S58" s="49">
        <f t="shared" si="7"/>
        <v>22.100000000000001</v>
      </c>
      <c r="T58" s="49">
        <v>27.300000000000001</v>
      </c>
      <c r="U58" s="49">
        <f t="shared" si="8"/>
        <v>27.400000000000002</v>
      </c>
      <c r="Y58" s="2">
        <v>54</v>
      </c>
      <c r="Z58" s="2" t="str">
        <f t="shared" si="37"/>
        <v/>
      </c>
      <c r="AA58" s="2" t="str">
        <f t="shared" si="9"/>
        <v/>
      </c>
      <c r="AB58" s="2" t="str">
        <f t="shared" si="10"/>
        <v/>
      </c>
      <c r="AC58" s="2" t="str">
        <f t="shared" si="11"/>
        <v/>
      </c>
      <c r="AD58" s="2" t="str">
        <f t="shared" si="12"/>
        <v/>
      </c>
      <c r="AE58" s="2" t="str">
        <f t="shared" si="13"/>
        <v/>
      </c>
      <c r="AF58" s="2" t="str">
        <f t="shared" si="14"/>
        <v/>
      </c>
      <c r="AG58" s="2" t="str">
        <f t="shared" si="15"/>
        <v/>
      </c>
      <c r="AH58" s="2" t="str">
        <f t="shared" si="16"/>
        <v/>
      </c>
      <c r="AJ58" s="2" t="e">
        <f>IF(#REF!="","",VLOOKUP(#REF!,$A$5:$C$173,3,))</f>
        <v>#REF!</v>
      </c>
      <c r="AK58" s="2" t="e">
        <f t="shared" si="39"/>
        <v>#REF!</v>
      </c>
      <c r="AL58" s="2" t="e">
        <f t="shared" si="39"/>
        <v>#REF!</v>
      </c>
      <c r="AM58" s="2" t="e">
        <f t="shared" si="39"/>
        <v>#REF!</v>
      </c>
      <c r="AN58" s="2" t="e">
        <f t="shared" si="39"/>
        <v>#REF!</v>
      </c>
      <c r="AO58" s="2" t="e">
        <f t="shared" si="39"/>
        <v>#REF!</v>
      </c>
      <c r="AP58" s="2" t="e">
        <f t="shared" si="39"/>
        <v>#REF!</v>
      </c>
      <c r="AQ58" s="2" t="e">
        <f t="shared" si="39"/>
        <v>#REF!</v>
      </c>
      <c r="AR58" s="2" t="e">
        <f t="shared" si="39"/>
        <v>#REF!</v>
      </c>
      <c r="BA58" s="66" t="str">
        <f t="shared" si="28"/>
        <v/>
      </c>
      <c r="BB58" s="67"/>
      <c r="BC58" s="68"/>
      <c r="BD58" s="68"/>
      <c r="BE58" s="69"/>
      <c r="BF58" s="73"/>
      <c r="BG58" s="72" t="str">
        <f t="shared" si="38"/>
        <v/>
      </c>
      <c r="BH58" s="72"/>
      <c r="BI58" s="72"/>
      <c r="BJ58" s="72" t="str">
        <f t="shared" si="30"/>
        <v/>
      </c>
      <c r="BK58" s="72" t="str">
        <f t="shared" si="31"/>
        <v/>
      </c>
      <c r="BL58" s="72" t="str">
        <f t="shared" si="32"/>
        <v/>
      </c>
      <c r="BN58" s="1" t="str">
        <f t="shared" si="33"/>
        <v/>
      </c>
      <c r="BO58" s="1">
        <f t="shared" si="34"/>
        <v>5</v>
      </c>
      <c r="BP58" s="1" t="str">
        <f t="shared" si="35"/>
        <v>F</v>
      </c>
      <c r="BQ58" s="1" t="str">
        <f t="shared" si="36"/>
        <v>0</v>
      </c>
      <c r="BT58" s="47">
        <v>9.0500000000000007</v>
      </c>
      <c r="BU58" s="26">
        <v>5</v>
      </c>
      <c r="BV58" s="26">
        <v>113</v>
      </c>
      <c r="BW58" s="5"/>
      <c r="BX58" s="49">
        <v>1.1619999999999999</v>
      </c>
      <c r="BY58" s="49">
        <v>1.163</v>
      </c>
      <c r="BZ58" s="49">
        <v>1.2230000000000001</v>
      </c>
      <c r="CA58" s="49">
        <v>1.224</v>
      </c>
      <c r="CB58" s="49">
        <v>1.4709999999999999</v>
      </c>
      <c r="CC58" s="49">
        <v>1.472</v>
      </c>
      <c r="CE58" s="51">
        <v>1.1619999999999999</v>
      </c>
      <c r="CF58" s="51">
        <v>1.163</v>
      </c>
      <c r="CG58" s="51">
        <v>1.2250000000000001</v>
      </c>
      <c r="CH58" s="51">
        <v>1.226</v>
      </c>
      <c r="CI58" s="51">
        <v>1.4750000000000001</v>
      </c>
      <c r="CJ58" s="51">
        <v>1.476</v>
      </c>
      <c r="CM58" s="1" t="e">
        <f>IF('Nutritional Status'!#REF!="","",IF('Nutritional Status'!#REF!&gt;CT58,$CU$3,IF('Nutritional Status'!#REF!&gt;CR58,$CS$3,IF('Nutritional Status'!#REF!&gt;CP58,$CQ$3,$CP$3))))</f>
        <v>#REF!</v>
      </c>
      <c r="CN58" s="2">
        <v>54</v>
      </c>
      <c r="CO58" s="1" t="str">
        <f t="shared" si="19"/>
        <v/>
      </c>
      <c r="CP58" s="1" t="str">
        <f t="shared" si="41"/>
        <v/>
      </c>
      <c r="CQ58" s="1" t="str">
        <f t="shared" si="41"/>
        <v/>
      </c>
      <c r="CR58" s="1" t="str">
        <f t="shared" si="41"/>
        <v/>
      </c>
      <c r="CS58" s="1" t="str">
        <f t="shared" si="41"/>
        <v/>
      </c>
      <c r="CT58" s="1" t="str">
        <f t="shared" si="41"/>
        <v/>
      </c>
      <c r="CU58" s="1" t="str">
        <f t="shared" si="41"/>
        <v/>
      </c>
      <c r="CW58" s="2">
        <v>54</v>
      </c>
      <c r="CX58" s="1" t="e">
        <f t="shared" si="22"/>
        <v>#REF!</v>
      </c>
      <c r="CY58" s="1" t="e">
        <f t="shared" si="40"/>
        <v>#REF!</v>
      </c>
      <c r="CZ58" s="1" t="e">
        <f t="shared" si="40"/>
        <v>#REF!</v>
      </c>
      <c r="DA58" s="1" t="e">
        <f t="shared" si="40"/>
        <v>#REF!</v>
      </c>
      <c r="DB58" s="1" t="e">
        <f t="shared" si="40"/>
        <v>#REF!</v>
      </c>
      <c r="DC58" s="1" t="e">
        <f t="shared" si="40"/>
        <v>#REF!</v>
      </c>
      <c r="DD58" s="1" t="e">
        <f t="shared" si="40"/>
        <v>#REF!</v>
      </c>
    </row>
    <row r="59" ht="15" customHeight="1">
      <c r="A59" s="47">
        <v>9.0600000000000005</v>
      </c>
      <c r="B59" s="26">
        <v>6</v>
      </c>
      <c r="C59" s="26">
        <v>114</v>
      </c>
      <c r="D59" s="5"/>
      <c r="E59" s="48">
        <v>12.6</v>
      </c>
      <c r="F59" s="48">
        <f t="shared" si="0"/>
        <v>12.699999999999999</v>
      </c>
      <c r="G59" s="48">
        <f t="shared" si="1"/>
        <v>13.5</v>
      </c>
      <c r="H59" s="48">
        <f t="shared" si="2"/>
        <v>13.6</v>
      </c>
      <c r="I59" s="48">
        <v>20.899999999999999</v>
      </c>
      <c r="J59" s="48">
        <f t="shared" si="3"/>
        <v>21</v>
      </c>
      <c r="K59" s="49">
        <v>25.100000000000001</v>
      </c>
      <c r="L59" s="49">
        <f t="shared" si="4"/>
        <v>25.200000000000003</v>
      </c>
      <c r="M59" s="3"/>
      <c r="N59" s="48">
        <v>12.1</v>
      </c>
      <c r="O59" s="48">
        <f t="shared" si="5"/>
        <v>12.199999999999999</v>
      </c>
      <c r="P59" s="49">
        <v>13.199999999999999</v>
      </c>
      <c r="Q59" s="49">
        <f t="shared" si="6"/>
        <v>13.299999999999999</v>
      </c>
      <c r="R59" s="49">
        <v>22.100000000000001</v>
      </c>
      <c r="S59" s="49">
        <f t="shared" si="7"/>
        <v>22.200000000000003</v>
      </c>
      <c r="T59" s="49">
        <v>27.5</v>
      </c>
      <c r="U59" s="49">
        <f t="shared" si="8"/>
        <v>27.600000000000001</v>
      </c>
      <c r="Y59" s="2">
        <v>55</v>
      </c>
      <c r="Z59" s="2" t="str">
        <f t="shared" si="37"/>
        <v/>
      </c>
      <c r="AA59" s="2" t="str">
        <f t="shared" si="9"/>
        <v/>
      </c>
      <c r="AB59" s="2" t="str">
        <f t="shared" si="10"/>
        <v/>
      </c>
      <c r="AC59" s="2" t="str">
        <f t="shared" si="11"/>
        <v/>
      </c>
      <c r="AD59" s="2" t="str">
        <f t="shared" si="12"/>
        <v/>
      </c>
      <c r="AE59" s="2" t="str">
        <f t="shared" si="13"/>
        <v/>
      </c>
      <c r="AF59" s="2" t="str">
        <f t="shared" si="14"/>
        <v/>
      </c>
      <c r="AG59" s="2" t="str">
        <f t="shared" si="15"/>
        <v/>
      </c>
      <c r="AH59" s="2" t="str">
        <f t="shared" si="16"/>
        <v/>
      </c>
      <c r="AJ59" s="2" t="e">
        <f>IF(#REF!="","",VLOOKUP(#REF!,$A$5:$C$173,3,))</f>
        <v>#REF!</v>
      </c>
      <c r="AK59" s="2" t="e">
        <f t="shared" si="39"/>
        <v>#REF!</v>
      </c>
      <c r="AL59" s="2" t="e">
        <f t="shared" si="39"/>
        <v>#REF!</v>
      </c>
      <c r="AM59" s="2" t="e">
        <f t="shared" si="39"/>
        <v>#REF!</v>
      </c>
      <c r="AN59" s="2" t="e">
        <f t="shared" si="39"/>
        <v>#REF!</v>
      </c>
      <c r="AO59" s="2" t="e">
        <f t="shared" si="39"/>
        <v>#REF!</v>
      </c>
      <c r="AP59" s="2" t="e">
        <f t="shared" si="39"/>
        <v>#REF!</v>
      </c>
      <c r="AQ59" s="2" t="e">
        <f t="shared" si="39"/>
        <v>#REF!</v>
      </c>
      <c r="AR59" s="2" t="e">
        <f t="shared" si="39"/>
        <v>#REF!</v>
      </c>
      <c r="BA59" s="66" t="str">
        <f t="shared" si="28"/>
        <v/>
      </c>
      <c r="BB59" s="67"/>
      <c r="BC59" s="68"/>
      <c r="BD59" s="68"/>
      <c r="BE59" s="69"/>
      <c r="BF59" s="73"/>
      <c r="BG59" s="72" t="str">
        <f t="shared" si="38"/>
        <v/>
      </c>
      <c r="BH59" s="72"/>
      <c r="BI59" s="72"/>
      <c r="BJ59" s="72" t="str">
        <f t="shared" si="30"/>
        <v/>
      </c>
      <c r="BK59" s="72" t="str">
        <f t="shared" si="31"/>
        <v/>
      </c>
      <c r="BL59" s="72" t="str">
        <f t="shared" si="32"/>
        <v/>
      </c>
      <c r="BN59" s="1" t="str">
        <f t="shared" si="33"/>
        <v/>
      </c>
      <c r="BO59" s="1">
        <f t="shared" si="34"/>
        <v>5</v>
      </c>
      <c r="BP59" s="1" t="str">
        <f t="shared" si="35"/>
        <v>F</v>
      </c>
      <c r="BQ59" s="1" t="str">
        <f t="shared" si="36"/>
        <v>0</v>
      </c>
      <c r="BT59" s="47">
        <v>9.0600000000000005</v>
      </c>
      <c r="BU59" s="26">
        <v>6</v>
      </c>
      <c r="BV59" s="26">
        <v>114</v>
      </c>
      <c r="BW59" s="5"/>
      <c r="BX59" s="49">
        <v>1.165</v>
      </c>
      <c r="BY59" s="49">
        <v>1.1659999999999999</v>
      </c>
      <c r="BZ59" s="49">
        <v>1.2270000000000001</v>
      </c>
      <c r="CA59" s="49">
        <v>1.228</v>
      </c>
      <c r="CB59" s="49">
        <v>1.476</v>
      </c>
      <c r="CC59" s="49">
        <v>1.4769999999999999</v>
      </c>
      <c r="CE59" s="51">
        <v>1.167</v>
      </c>
      <c r="CF59" s="51">
        <v>1.1679999999999999</v>
      </c>
      <c r="CG59" s="51">
        <v>1.2290000000000001</v>
      </c>
      <c r="CH59" s="51">
        <v>1.23</v>
      </c>
      <c r="CI59" s="51">
        <v>1.4809999999999999</v>
      </c>
      <c r="CJ59" s="51">
        <v>1.482</v>
      </c>
      <c r="CM59" s="1" t="e">
        <f>IF('Nutritional Status'!#REF!="","",IF('Nutritional Status'!#REF!&gt;CT59,$CU$3,IF('Nutritional Status'!#REF!&gt;CR59,$CS$3,IF('Nutritional Status'!#REF!&gt;CP59,$CQ$3,$CP$3))))</f>
        <v>#REF!</v>
      </c>
      <c r="CN59" s="2">
        <v>55</v>
      </c>
      <c r="CO59" s="1" t="str">
        <f t="shared" si="19"/>
        <v/>
      </c>
      <c r="CP59" s="1" t="str">
        <f t="shared" si="41"/>
        <v/>
      </c>
      <c r="CQ59" s="1" t="str">
        <f t="shared" si="41"/>
        <v/>
      </c>
      <c r="CR59" s="1" t="str">
        <f t="shared" si="41"/>
        <v/>
      </c>
      <c r="CS59" s="1" t="str">
        <f t="shared" si="41"/>
        <v/>
      </c>
      <c r="CT59" s="1" t="str">
        <f t="shared" si="41"/>
        <v/>
      </c>
      <c r="CU59" s="1" t="str">
        <f t="shared" si="41"/>
        <v/>
      </c>
      <c r="CW59" s="2">
        <v>55</v>
      </c>
      <c r="CX59" s="1" t="e">
        <f t="shared" si="22"/>
        <v>#REF!</v>
      </c>
      <c r="CY59" s="1" t="e">
        <f t="shared" si="40"/>
        <v>#REF!</v>
      </c>
      <c r="CZ59" s="1" t="e">
        <f t="shared" si="40"/>
        <v>#REF!</v>
      </c>
      <c r="DA59" s="1" t="e">
        <f t="shared" si="40"/>
        <v>#REF!</v>
      </c>
      <c r="DB59" s="1" t="e">
        <f t="shared" si="40"/>
        <v>#REF!</v>
      </c>
      <c r="DC59" s="1" t="e">
        <f t="shared" si="40"/>
        <v>#REF!</v>
      </c>
      <c r="DD59" s="1" t="e">
        <f t="shared" si="40"/>
        <v>#REF!</v>
      </c>
    </row>
    <row r="60" ht="15" customHeight="1">
      <c r="A60" s="47">
        <v>9.0700000000000003</v>
      </c>
      <c r="B60" s="26">
        <v>7</v>
      </c>
      <c r="C60" s="26">
        <v>115</v>
      </c>
      <c r="D60" s="5"/>
      <c r="E60" s="48">
        <v>12.6</v>
      </c>
      <c r="F60" s="48">
        <f t="shared" si="0"/>
        <v>12.699999999999999</v>
      </c>
      <c r="G60" s="48">
        <f t="shared" si="1"/>
        <v>13.5</v>
      </c>
      <c r="H60" s="48">
        <f t="shared" si="2"/>
        <v>13.6</v>
      </c>
      <c r="I60" s="48">
        <v>21</v>
      </c>
      <c r="J60" s="48">
        <f t="shared" si="3"/>
        <v>21.100000000000001</v>
      </c>
      <c r="K60" s="49">
        <v>25.300000000000001</v>
      </c>
      <c r="L60" s="49">
        <f t="shared" si="4"/>
        <v>25.400000000000002</v>
      </c>
      <c r="M60" s="3"/>
      <c r="N60" s="48">
        <v>12.199999999999999</v>
      </c>
      <c r="O60" s="48">
        <f t="shared" si="5"/>
        <v>12.299999999999999</v>
      </c>
      <c r="P60" s="49">
        <v>13.199999999999999</v>
      </c>
      <c r="Q60" s="49">
        <f t="shared" si="6"/>
        <v>13.299999999999999</v>
      </c>
      <c r="R60" s="49">
        <v>22.199999999999999</v>
      </c>
      <c r="S60" s="49">
        <f t="shared" si="7"/>
        <v>22.300000000000001</v>
      </c>
      <c r="T60" s="49">
        <v>27.600000000000001</v>
      </c>
      <c r="U60" s="49">
        <f t="shared" si="8"/>
        <v>27.700000000000003</v>
      </c>
      <c r="Y60" s="2">
        <v>56</v>
      </c>
      <c r="Z60" s="2" t="str">
        <f t="shared" si="37"/>
        <v/>
      </c>
      <c r="AA60" s="2" t="str">
        <f t="shared" si="9"/>
        <v/>
      </c>
      <c r="AB60" s="2" t="str">
        <f t="shared" si="10"/>
        <v/>
      </c>
      <c r="AC60" s="2" t="str">
        <f t="shared" si="11"/>
        <v/>
      </c>
      <c r="AD60" s="2" t="str">
        <f t="shared" si="12"/>
        <v/>
      </c>
      <c r="AE60" s="2" t="str">
        <f t="shared" si="13"/>
        <v/>
      </c>
      <c r="AF60" s="2" t="str">
        <f t="shared" si="14"/>
        <v/>
      </c>
      <c r="AG60" s="2" t="str">
        <f t="shared" si="15"/>
        <v/>
      </c>
      <c r="AH60" s="2" t="str">
        <f t="shared" si="16"/>
        <v/>
      </c>
      <c r="AJ60" s="2" t="e">
        <f>IF(#REF!="","",VLOOKUP(#REF!,$A$5:$C$173,3,))</f>
        <v>#REF!</v>
      </c>
      <c r="AK60" s="2" t="e">
        <f t="shared" si="39"/>
        <v>#REF!</v>
      </c>
      <c r="AL60" s="2" t="e">
        <f t="shared" si="39"/>
        <v>#REF!</v>
      </c>
      <c r="AM60" s="2" t="e">
        <f t="shared" si="39"/>
        <v>#REF!</v>
      </c>
      <c r="AN60" s="2" t="e">
        <f t="shared" si="39"/>
        <v>#REF!</v>
      </c>
      <c r="AO60" s="2" t="e">
        <f t="shared" si="39"/>
        <v>#REF!</v>
      </c>
      <c r="AP60" s="2" t="e">
        <f t="shared" si="39"/>
        <v>#REF!</v>
      </c>
      <c r="AQ60" s="2" t="e">
        <f t="shared" si="39"/>
        <v>#REF!</v>
      </c>
      <c r="AR60" s="2" t="e">
        <f t="shared" si="39"/>
        <v>#REF!</v>
      </c>
      <c r="BA60" s="66" t="str">
        <f t="shared" si="28"/>
        <v/>
      </c>
      <c r="BB60" s="67"/>
      <c r="BC60" s="68"/>
      <c r="BD60" s="68"/>
      <c r="BE60" s="69"/>
      <c r="BF60" s="73"/>
      <c r="BG60" s="72" t="str">
        <f t="shared" si="38"/>
        <v/>
      </c>
      <c r="BH60" s="72"/>
      <c r="BI60" s="72"/>
      <c r="BJ60" s="72" t="str">
        <f t="shared" si="30"/>
        <v/>
      </c>
      <c r="BK60" s="72" t="str">
        <f t="shared" si="31"/>
        <v/>
      </c>
      <c r="BL60" s="72" t="str">
        <f t="shared" si="32"/>
        <v/>
      </c>
      <c r="BN60" s="1" t="str">
        <f t="shared" si="33"/>
        <v/>
      </c>
      <c r="BO60" s="1">
        <f t="shared" si="34"/>
        <v>5</v>
      </c>
      <c r="BP60" s="1" t="str">
        <f t="shared" si="35"/>
        <v>F</v>
      </c>
      <c r="BQ60" s="1" t="str">
        <f t="shared" si="36"/>
        <v>0</v>
      </c>
      <c r="BT60" s="47">
        <v>9.0700000000000003</v>
      </c>
      <c r="BU60" s="26">
        <v>7</v>
      </c>
      <c r="BV60" s="26">
        <v>115</v>
      </c>
      <c r="BW60" s="5"/>
      <c r="BX60" s="49">
        <v>1.1679999999999999</v>
      </c>
      <c r="BY60" s="49">
        <v>1.1689999999999998</v>
      </c>
      <c r="BZ60" s="49">
        <v>1.2310000000000001</v>
      </c>
      <c r="CA60" s="49">
        <v>1.232</v>
      </c>
      <c r="CB60" s="49">
        <v>1.4809999999999999</v>
      </c>
      <c r="CC60" s="49">
        <v>1.482</v>
      </c>
      <c r="CE60" s="51">
        <v>1.171</v>
      </c>
      <c r="CF60" s="51">
        <v>1.1719999999999999</v>
      </c>
      <c r="CG60" s="51">
        <v>1.234</v>
      </c>
      <c r="CH60" s="51">
        <v>1.2350000000000001</v>
      </c>
      <c r="CI60" s="51">
        <v>1.486</v>
      </c>
      <c r="CJ60" s="51">
        <v>1.4869999999999999</v>
      </c>
      <c r="CM60" s="1" t="e">
        <f>IF('Nutritional Status'!#REF!="","",IF('Nutritional Status'!#REF!&gt;CT60,$CU$3,IF('Nutritional Status'!#REF!&gt;CR60,$CS$3,IF('Nutritional Status'!#REF!&gt;CP60,$CQ$3,$CP$3))))</f>
        <v>#REF!</v>
      </c>
      <c r="CN60" s="2">
        <v>56</v>
      </c>
      <c r="CO60" s="1" t="str">
        <f t="shared" si="19"/>
        <v/>
      </c>
      <c r="CP60" s="1" t="str">
        <f t="shared" si="41"/>
        <v/>
      </c>
      <c r="CQ60" s="1" t="str">
        <f t="shared" si="41"/>
        <v/>
      </c>
      <c r="CR60" s="1" t="str">
        <f t="shared" si="41"/>
        <v/>
      </c>
      <c r="CS60" s="1" t="str">
        <f t="shared" si="41"/>
        <v/>
      </c>
      <c r="CT60" s="1" t="str">
        <f t="shared" si="41"/>
        <v/>
      </c>
      <c r="CU60" s="1" t="str">
        <f t="shared" si="41"/>
        <v/>
      </c>
      <c r="CW60" s="2">
        <v>56</v>
      </c>
      <c r="CX60" s="1" t="e">
        <f t="shared" si="22"/>
        <v>#REF!</v>
      </c>
      <c r="CY60" s="1" t="e">
        <f t="shared" si="40"/>
        <v>#REF!</v>
      </c>
      <c r="CZ60" s="1" t="e">
        <f t="shared" si="40"/>
        <v>#REF!</v>
      </c>
      <c r="DA60" s="1" t="e">
        <f t="shared" si="40"/>
        <v>#REF!</v>
      </c>
      <c r="DB60" s="1" t="e">
        <f t="shared" si="40"/>
        <v>#REF!</v>
      </c>
      <c r="DC60" s="1" t="e">
        <f t="shared" si="40"/>
        <v>#REF!</v>
      </c>
      <c r="DD60" s="1" t="e">
        <f t="shared" si="40"/>
        <v>#REF!</v>
      </c>
    </row>
    <row r="61" ht="15" customHeight="1">
      <c r="A61" s="47">
        <v>9.0800000000000001</v>
      </c>
      <c r="B61" s="26">
        <v>8</v>
      </c>
      <c r="C61" s="26">
        <v>116</v>
      </c>
      <c r="D61" s="5"/>
      <c r="E61" s="48">
        <v>12.6</v>
      </c>
      <c r="F61" s="48">
        <f t="shared" si="0"/>
        <v>12.699999999999999</v>
      </c>
      <c r="G61" s="48">
        <f>F61+0.8</f>
        <v>13.5</v>
      </c>
      <c r="H61" s="48">
        <f t="shared" si="2"/>
        <v>13.6</v>
      </c>
      <c r="I61" s="48">
        <v>21.100000000000001</v>
      </c>
      <c r="J61" s="48">
        <f t="shared" si="3"/>
        <v>21.200000000000003</v>
      </c>
      <c r="K61" s="49">
        <v>25.5</v>
      </c>
      <c r="L61" s="49">
        <f t="shared" si="4"/>
        <v>25.600000000000001</v>
      </c>
      <c r="M61" s="3"/>
      <c r="N61" s="48">
        <v>12.199999999999999</v>
      </c>
      <c r="O61" s="48">
        <f t="shared" si="5"/>
        <v>12.299999999999999</v>
      </c>
      <c r="P61" s="49">
        <v>13.300000000000001</v>
      </c>
      <c r="Q61" s="49">
        <f t="shared" si="6"/>
        <v>13.4</v>
      </c>
      <c r="R61" s="49">
        <v>22.300000000000001</v>
      </c>
      <c r="S61" s="49">
        <f t="shared" si="7"/>
        <v>22.400000000000002</v>
      </c>
      <c r="T61" s="49">
        <v>27.800000000000001</v>
      </c>
      <c r="U61" s="49">
        <f t="shared" si="8"/>
        <v>27.900000000000002</v>
      </c>
      <c r="Y61" s="2">
        <v>57</v>
      </c>
      <c r="Z61" s="2" t="str">
        <f t="shared" si="37"/>
        <v/>
      </c>
      <c r="AA61" s="2" t="str">
        <f t="shared" si="9"/>
        <v/>
      </c>
      <c r="AB61" s="2" t="str">
        <f t="shared" si="10"/>
        <v/>
      </c>
      <c r="AC61" s="2" t="str">
        <f t="shared" si="11"/>
        <v/>
      </c>
      <c r="AD61" s="2" t="str">
        <f t="shared" si="12"/>
        <v/>
      </c>
      <c r="AE61" s="2" t="str">
        <f t="shared" si="13"/>
        <v/>
      </c>
      <c r="AF61" s="2" t="str">
        <f t="shared" si="14"/>
        <v/>
      </c>
      <c r="AG61" s="2" t="str">
        <f t="shared" si="15"/>
        <v/>
      </c>
      <c r="AH61" s="2" t="str">
        <f t="shared" si="16"/>
        <v/>
      </c>
      <c r="AJ61" s="2" t="e">
        <f>IF(#REF!="","",VLOOKUP(#REF!,$A$5:$C$173,3,))</f>
        <v>#REF!</v>
      </c>
      <c r="AK61" s="2" t="e">
        <f t="shared" si="39"/>
        <v>#REF!</v>
      </c>
      <c r="AL61" s="2" t="e">
        <f t="shared" si="39"/>
        <v>#REF!</v>
      </c>
      <c r="AM61" s="2" t="e">
        <f t="shared" si="39"/>
        <v>#REF!</v>
      </c>
      <c r="AN61" s="2" t="e">
        <f t="shared" si="39"/>
        <v>#REF!</v>
      </c>
      <c r="AO61" s="2" t="e">
        <f t="shared" si="39"/>
        <v>#REF!</v>
      </c>
      <c r="AP61" s="2" t="e">
        <f t="shared" si="39"/>
        <v>#REF!</v>
      </c>
      <c r="AQ61" s="2" t="e">
        <f t="shared" si="39"/>
        <v>#REF!</v>
      </c>
      <c r="AR61" s="2" t="e">
        <f t="shared" si="39"/>
        <v>#REF!</v>
      </c>
      <c r="BA61" s="66" t="str">
        <f t="shared" si="28"/>
        <v/>
      </c>
      <c r="BB61" s="67"/>
      <c r="BC61" s="68"/>
      <c r="BD61" s="68"/>
      <c r="BE61" s="69"/>
      <c r="BF61" s="73"/>
      <c r="BG61" s="72" t="str">
        <f t="shared" si="38"/>
        <v/>
      </c>
      <c r="BH61" s="72"/>
      <c r="BI61" s="72"/>
      <c r="BJ61" s="72" t="str">
        <f t="shared" si="30"/>
        <v/>
      </c>
      <c r="BK61" s="72" t="str">
        <f t="shared" si="31"/>
        <v/>
      </c>
      <c r="BL61" s="72" t="str">
        <f t="shared" si="32"/>
        <v/>
      </c>
      <c r="BN61" s="1" t="str">
        <f t="shared" si="33"/>
        <v/>
      </c>
      <c r="BO61" s="1">
        <f t="shared" si="34"/>
        <v>5</v>
      </c>
      <c r="BP61" s="1" t="str">
        <f t="shared" si="35"/>
        <v>F</v>
      </c>
      <c r="BQ61" s="1" t="str">
        <f t="shared" si="36"/>
        <v>0</v>
      </c>
      <c r="BT61" s="47">
        <v>9.0800000000000001</v>
      </c>
      <c r="BU61" s="26">
        <v>8</v>
      </c>
      <c r="BV61" s="26">
        <v>116</v>
      </c>
      <c r="BW61" s="5"/>
      <c r="BX61" s="49">
        <v>1.1719999999999999</v>
      </c>
      <c r="BY61" s="49">
        <v>1.173</v>
      </c>
      <c r="BZ61" s="49">
        <v>1.234</v>
      </c>
      <c r="CA61" s="49">
        <v>1.2350000000000001</v>
      </c>
      <c r="CB61" s="49">
        <v>1.486</v>
      </c>
      <c r="CC61" s="49">
        <v>1.4869999999999999</v>
      </c>
      <c r="CE61" s="51">
        <v>1.1760000000000002</v>
      </c>
      <c r="CF61" s="51">
        <v>1.177</v>
      </c>
      <c r="CG61" s="51">
        <v>1.2390000000000001</v>
      </c>
      <c r="CH61" s="51">
        <v>1.24</v>
      </c>
      <c r="CI61" s="51">
        <v>1.492</v>
      </c>
      <c r="CJ61" s="51">
        <v>1.4929999999999999</v>
      </c>
      <c r="CM61" s="1" t="e">
        <f>IF('Nutritional Status'!#REF!="","",IF('Nutritional Status'!#REF!&gt;CT61,$CU$3,IF('Nutritional Status'!#REF!&gt;CR61,$CS$3,IF('Nutritional Status'!#REF!&gt;CP61,$CQ$3,$CP$3))))</f>
        <v>#REF!</v>
      </c>
      <c r="CN61" s="2">
        <v>57</v>
      </c>
      <c r="CO61" s="1" t="str">
        <f t="shared" si="19"/>
        <v/>
      </c>
      <c r="CP61" s="1" t="str">
        <f t="shared" si="41"/>
        <v/>
      </c>
      <c r="CQ61" s="1" t="str">
        <f t="shared" si="41"/>
        <v/>
      </c>
      <c r="CR61" s="1" t="str">
        <f t="shared" si="41"/>
        <v/>
      </c>
      <c r="CS61" s="1" t="str">
        <f t="shared" si="41"/>
        <v/>
      </c>
      <c r="CT61" s="1" t="str">
        <f t="shared" si="41"/>
        <v/>
      </c>
      <c r="CU61" s="1" t="str">
        <f t="shared" si="41"/>
        <v/>
      </c>
      <c r="CW61" s="2">
        <v>57</v>
      </c>
      <c r="CX61" s="1" t="e">
        <f t="shared" si="22"/>
        <v>#REF!</v>
      </c>
      <c r="CY61" s="1" t="e">
        <f t="shared" si="40"/>
        <v>#REF!</v>
      </c>
      <c r="CZ61" s="1" t="e">
        <f t="shared" si="40"/>
        <v>#REF!</v>
      </c>
      <c r="DA61" s="1" t="e">
        <f t="shared" si="40"/>
        <v>#REF!</v>
      </c>
      <c r="DB61" s="1" t="e">
        <f t="shared" si="40"/>
        <v>#REF!</v>
      </c>
      <c r="DC61" s="1" t="e">
        <f t="shared" si="40"/>
        <v>#REF!</v>
      </c>
      <c r="DD61" s="1" t="e">
        <f t="shared" si="40"/>
        <v>#REF!</v>
      </c>
    </row>
    <row r="62" ht="15" customHeight="1">
      <c r="A62" s="47">
        <v>9.0899999999999999</v>
      </c>
      <c r="B62" s="26">
        <v>9</v>
      </c>
      <c r="C62" s="26">
        <v>117</v>
      </c>
      <c r="D62" s="5"/>
      <c r="E62" s="48">
        <v>12.6</v>
      </c>
      <c r="F62" s="48">
        <f t="shared" si="0"/>
        <v>12.699999999999999</v>
      </c>
      <c r="G62" s="48">
        <v>13.6</v>
      </c>
      <c r="H62" s="48">
        <f t="shared" si="2"/>
        <v>13.699999999999999</v>
      </c>
      <c r="I62" s="48">
        <v>21.199999999999999</v>
      </c>
      <c r="J62" s="48">
        <f t="shared" si="3"/>
        <v>21.300000000000001</v>
      </c>
      <c r="K62" s="49">
        <v>25.600000000000001</v>
      </c>
      <c r="L62" s="49">
        <f t="shared" si="4"/>
        <v>25.700000000000003</v>
      </c>
      <c r="M62" s="3"/>
      <c r="N62" s="48">
        <v>12.199999999999999</v>
      </c>
      <c r="O62" s="48">
        <f t="shared" si="5"/>
        <v>12.299999999999999</v>
      </c>
      <c r="P62" s="49">
        <v>13.300000000000001</v>
      </c>
      <c r="Q62" s="49">
        <f t="shared" si="6"/>
        <v>13.4</v>
      </c>
      <c r="R62" s="49">
        <v>22.399999999999999</v>
      </c>
      <c r="S62" s="49">
        <f t="shared" si="7"/>
        <v>22.5</v>
      </c>
      <c r="T62" s="49">
        <v>27.899999999999999</v>
      </c>
      <c r="U62" s="49">
        <f t="shared" si="8"/>
        <v>28</v>
      </c>
      <c r="Y62" s="2">
        <v>58</v>
      </c>
      <c r="Z62" s="2" t="str">
        <f t="shared" si="37"/>
        <v/>
      </c>
      <c r="AA62" s="2" t="str">
        <f t="shared" si="9"/>
        <v/>
      </c>
      <c r="AB62" s="2" t="str">
        <f t="shared" si="10"/>
        <v/>
      </c>
      <c r="AC62" s="2" t="str">
        <f t="shared" si="11"/>
        <v/>
      </c>
      <c r="AD62" s="2" t="str">
        <f t="shared" si="12"/>
        <v/>
      </c>
      <c r="AE62" s="2" t="str">
        <f t="shared" si="13"/>
        <v/>
      </c>
      <c r="AF62" s="2" t="str">
        <f t="shared" si="14"/>
        <v/>
      </c>
      <c r="AG62" s="2" t="str">
        <f t="shared" si="15"/>
        <v/>
      </c>
      <c r="AH62" s="2" t="str">
        <f t="shared" si="16"/>
        <v/>
      </c>
      <c r="AJ62" s="2" t="e">
        <f>IF(#REF!="","",VLOOKUP(#REF!,$A$5:$C$173,3,))</f>
        <v>#REF!</v>
      </c>
      <c r="AK62" s="2" t="e">
        <f t="shared" si="39"/>
        <v>#REF!</v>
      </c>
      <c r="AL62" s="2" t="e">
        <f t="shared" si="39"/>
        <v>#REF!</v>
      </c>
      <c r="AM62" s="2" t="e">
        <f t="shared" si="39"/>
        <v>#REF!</v>
      </c>
      <c r="AN62" s="2" t="e">
        <f t="shared" si="39"/>
        <v>#REF!</v>
      </c>
      <c r="AO62" s="2" t="e">
        <f t="shared" si="39"/>
        <v>#REF!</v>
      </c>
      <c r="AP62" s="2" t="e">
        <f t="shared" si="39"/>
        <v>#REF!</v>
      </c>
      <c r="AQ62" s="2" t="e">
        <f t="shared" si="39"/>
        <v>#REF!</v>
      </c>
      <c r="AR62" s="2" t="e">
        <f t="shared" si="39"/>
        <v>#REF!</v>
      </c>
      <c r="BA62" s="66" t="str">
        <f t="shared" si="28"/>
        <v/>
      </c>
      <c r="BB62" s="67"/>
      <c r="BC62" s="68"/>
      <c r="BD62" s="68"/>
      <c r="BE62" s="69"/>
      <c r="BF62" s="73"/>
      <c r="BG62" s="72" t="str">
        <f t="shared" si="38"/>
        <v/>
      </c>
      <c r="BH62" s="72"/>
      <c r="BI62" s="72"/>
      <c r="BJ62" s="72" t="str">
        <f t="shared" si="30"/>
        <v/>
      </c>
      <c r="BK62" s="72" t="str">
        <f t="shared" si="31"/>
        <v/>
      </c>
      <c r="BL62" s="72" t="str">
        <f t="shared" si="32"/>
        <v/>
      </c>
      <c r="BN62" s="1" t="str">
        <f t="shared" si="33"/>
        <v/>
      </c>
      <c r="BO62" s="1">
        <f t="shared" si="34"/>
        <v>5</v>
      </c>
      <c r="BP62" s="1" t="str">
        <f t="shared" si="35"/>
        <v>F</v>
      </c>
      <c r="BQ62" s="1" t="str">
        <f t="shared" si="36"/>
        <v>0</v>
      </c>
      <c r="BT62" s="47">
        <v>9.0899999999999999</v>
      </c>
      <c r="BU62" s="26">
        <v>9</v>
      </c>
      <c r="BV62" s="26">
        <v>117</v>
      </c>
      <c r="BW62" s="5"/>
      <c r="BX62" s="49">
        <v>1.175</v>
      </c>
      <c r="BY62" s="49">
        <v>1.1759999999999999</v>
      </c>
      <c r="BZ62" s="49">
        <v>1.2380000000000002</v>
      </c>
      <c r="CA62" s="49">
        <v>1.2390000000000001</v>
      </c>
      <c r="CB62" s="49">
        <v>1.4909999999999999</v>
      </c>
      <c r="CC62" s="49">
        <v>1.492</v>
      </c>
      <c r="CE62" s="51">
        <v>1.1799999999999999</v>
      </c>
      <c r="CF62" s="51">
        <v>1.181</v>
      </c>
      <c r="CG62" s="51">
        <v>1.2430000000000001</v>
      </c>
      <c r="CH62" s="51">
        <v>1.244</v>
      </c>
      <c r="CI62" s="51">
        <v>1.4969999999999999</v>
      </c>
      <c r="CJ62" s="51">
        <v>1.4979999999999998</v>
      </c>
      <c r="CM62" s="1" t="e">
        <f>IF('Nutritional Status'!#REF!="","",IF('Nutritional Status'!#REF!&gt;CT62,$CU$3,IF('Nutritional Status'!#REF!&gt;CR62,$CS$3,IF('Nutritional Status'!#REF!&gt;CP62,$CQ$3,$CP$3))))</f>
        <v>#REF!</v>
      </c>
      <c r="CN62" s="2">
        <v>58</v>
      </c>
      <c r="CO62" s="1" t="str">
        <f t="shared" si="19"/>
        <v/>
      </c>
      <c r="CP62" s="1" t="str">
        <f t="shared" si="41"/>
        <v/>
      </c>
      <c r="CQ62" s="1" t="str">
        <f t="shared" si="41"/>
        <v/>
      </c>
      <c r="CR62" s="1" t="str">
        <f t="shared" si="41"/>
        <v/>
      </c>
      <c r="CS62" s="1" t="str">
        <f t="shared" si="41"/>
        <v/>
      </c>
      <c r="CT62" s="1" t="str">
        <f t="shared" si="41"/>
        <v/>
      </c>
      <c r="CU62" s="1" t="str">
        <f t="shared" si="41"/>
        <v/>
      </c>
      <c r="CW62" s="2">
        <v>58</v>
      </c>
      <c r="CX62" s="1" t="e">
        <f t="shared" si="22"/>
        <v>#REF!</v>
      </c>
      <c r="CY62" s="1" t="e">
        <f t="shared" si="40"/>
        <v>#REF!</v>
      </c>
      <c r="CZ62" s="1" t="e">
        <f t="shared" si="40"/>
        <v>#REF!</v>
      </c>
      <c r="DA62" s="1" t="e">
        <f t="shared" si="40"/>
        <v>#REF!</v>
      </c>
      <c r="DB62" s="1" t="e">
        <f t="shared" si="40"/>
        <v>#REF!</v>
      </c>
      <c r="DC62" s="1" t="e">
        <f t="shared" si="40"/>
        <v>#REF!</v>
      </c>
      <c r="DD62" s="1" t="e">
        <f t="shared" si="40"/>
        <v>#REF!</v>
      </c>
    </row>
    <row r="63" ht="15" customHeight="1">
      <c r="A63" s="47">
        <v>9.0999999999999996</v>
      </c>
      <c r="B63" s="26">
        <v>10</v>
      </c>
      <c r="C63" s="26">
        <v>118</v>
      </c>
      <c r="D63" s="5"/>
      <c r="E63" s="48">
        <v>12.6</v>
      </c>
      <c r="F63" s="48">
        <f t="shared" si="0"/>
        <v>12.699999999999999</v>
      </c>
      <c r="G63" s="48">
        <v>13.6</v>
      </c>
      <c r="H63" s="48">
        <f t="shared" si="2"/>
        <v>13.699999999999999</v>
      </c>
      <c r="I63" s="48">
        <v>21.199999999999999</v>
      </c>
      <c r="J63" s="48">
        <f t="shared" si="3"/>
        <v>21.300000000000001</v>
      </c>
      <c r="K63" s="49">
        <v>25.800000000000001</v>
      </c>
      <c r="L63" s="49">
        <f t="shared" si="4"/>
        <v>25.900000000000002</v>
      </c>
      <c r="M63" s="3"/>
      <c r="N63" s="48">
        <v>12.199999999999999</v>
      </c>
      <c r="O63" s="48">
        <f t="shared" si="5"/>
        <v>12.299999999999999</v>
      </c>
      <c r="P63" s="49">
        <v>13.300000000000001</v>
      </c>
      <c r="Q63" s="49">
        <f t="shared" si="6"/>
        <v>13.4</v>
      </c>
      <c r="R63" s="49">
        <v>22.5</v>
      </c>
      <c r="S63" s="49">
        <f t="shared" si="7"/>
        <v>22.600000000000001</v>
      </c>
      <c r="T63" s="49">
        <v>28.100000000000001</v>
      </c>
      <c r="U63" s="49">
        <f t="shared" si="8"/>
        <v>28.200000000000003</v>
      </c>
      <c r="Y63" s="2">
        <v>59</v>
      </c>
      <c r="Z63" s="2" t="str">
        <f t="shared" si="37"/>
        <v/>
      </c>
      <c r="AA63" s="2" t="str">
        <f t="shared" si="9"/>
        <v/>
      </c>
      <c r="AB63" s="2" t="str">
        <f t="shared" si="10"/>
        <v/>
      </c>
      <c r="AC63" s="2" t="str">
        <f t="shared" si="11"/>
        <v/>
      </c>
      <c r="AD63" s="2" t="str">
        <f t="shared" si="12"/>
        <v/>
      </c>
      <c r="AE63" s="2" t="str">
        <f t="shared" si="13"/>
        <v/>
      </c>
      <c r="AF63" s="2" t="str">
        <f t="shared" si="14"/>
        <v/>
      </c>
      <c r="AG63" s="2" t="str">
        <f t="shared" si="15"/>
        <v/>
      </c>
      <c r="AH63" s="2" t="str">
        <f t="shared" si="16"/>
        <v/>
      </c>
      <c r="AJ63" s="2" t="e">
        <f>IF(#REF!="","",VLOOKUP(#REF!,$A$5:$C$173,3,))</f>
        <v>#REF!</v>
      </c>
      <c r="AK63" s="2" t="e">
        <f t="shared" si="39"/>
        <v>#REF!</v>
      </c>
      <c r="AL63" s="2" t="e">
        <f t="shared" si="39"/>
        <v>#REF!</v>
      </c>
      <c r="AM63" s="2" t="e">
        <f t="shared" si="39"/>
        <v>#REF!</v>
      </c>
      <c r="AN63" s="2" t="e">
        <f t="shared" si="39"/>
        <v>#REF!</v>
      </c>
      <c r="AO63" s="2" t="e">
        <f t="shared" si="39"/>
        <v>#REF!</v>
      </c>
      <c r="AP63" s="2" t="e">
        <f t="shared" si="39"/>
        <v>#REF!</v>
      </c>
      <c r="AQ63" s="2" t="e">
        <f t="shared" si="39"/>
        <v>#REF!</v>
      </c>
      <c r="AR63" s="2" t="e">
        <f t="shared" si="39"/>
        <v>#REF!</v>
      </c>
      <c r="BA63" s="66" t="str">
        <f t="shared" si="28"/>
        <v/>
      </c>
      <c r="BB63" s="67"/>
      <c r="BC63" s="68"/>
      <c r="BD63" s="68"/>
      <c r="BE63" s="69"/>
      <c r="BF63" s="73"/>
      <c r="BG63" s="72" t="str">
        <f t="shared" si="38"/>
        <v/>
      </c>
      <c r="BH63" s="72"/>
      <c r="BI63" s="72"/>
      <c r="BJ63" s="72" t="str">
        <f t="shared" si="30"/>
        <v/>
      </c>
      <c r="BK63" s="72" t="str">
        <f t="shared" si="31"/>
        <v/>
      </c>
      <c r="BL63" s="72" t="str">
        <f t="shared" si="32"/>
        <v/>
      </c>
      <c r="BN63" s="1" t="str">
        <f t="shared" si="33"/>
        <v/>
      </c>
      <c r="BO63" s="1">
        <f t="shared" si="34"/>
        <v>5</v>
      </c>
      <c r="BP63" s="1" t="str">
        <f t="shared" si="35"/>
        <v>F</v>
      </c>
      <c r="BQ63" s="1" t="str">
        <f t="shared" si="36"/>
        <v>0</v>
      </c>
      <c r="BT63" s="47">
        <v>9.0999999999999996</v>
      </c>
      <c r="BU63" s="26">
        <v>10</v>
      </c>
      <c r="BV63" s="26">
        <v>118</v>
      </c>
      <c r="BW63" s="5"/>
      <c r="BX63" s="49">
        <v>1.179</v>
      </c>
      <c r="BY63" s="49">
        <v>1.1799999999999999</v>
      </c>
      <c r="BZ63" s="49">
        <v>1.242</v>
      </c>
      <c r="CA63" s="49">
        <v>1.2429999999999999</v>
      </c>
      <c r="CB63" s="49">
        <v>1.4950000000000001</v>
      </c>
      <c r="CC63" s="49">
        <v>1.496</v>
      </c>
      <c r="CE63" s="51">
        <v>1.1840000000000002</v>
      </c>
      <c r="CF63" s="51">
        <v>1.1850000000000001</v>
      </c>
      <c r="CG63" s="51">
        <v>1.2480000000000002</v>
      </c>
      <c r="CH63" s="51">
        <v>1.2490000000000001</v>
      </c>
      <c r="CI63" s="51">
        <v>1.5030000000000001</v>
      </c>
      <c r="CJ63" s="51">
        <v>1.504</v>
      </c>
      <c r="CM63" s="1" t="e">
        <f>IF('Nutritional Status'!#REF!="","",IF('Nutritional Status'!#REF!&gt;CT63,$CU$3,IF('Nutritional Status'!#REF!&gt;CR63,$CS$3,IF('Nutritional Status'!#REF!&gt;CP63,$CQ$3,$CP$3))))</f>
        <v>#REF!</v>
      </c>
      <c r="CN63" s="2">
        <v>59</v>
      </c>
      <c r="CO63" s="1" t="str">
        <f t="shared" si="19"/>
        <v/>
      </c>
      <c r="CP63" s="1" t="str">
        <f t="shared" si="41"/>
        <v/>
      </c>
      <c r="CQ63" s="1" t="str">
        <f t="shared" si="41"/>
        <v/>
      </c>
      <c r="CR63" s="1" t="str">
        <f t="shared" si="41"/>
        <v/>
      </c>
      <c r="CS63" s="1" t="str">
        <f t="shared" si="41"/>
        <v/>
      </c>
      <c r="CT63" s="1" t="str">
        <f t="shared" si="41"/>
        <v/>
      </c>
      <c r="CU63" s="1" t="str">
        <f t="shared" si="41"/>
        <v/>
      </c>
      <c r="CW63" s="2">
        <v>59</v>
      </c>
      <c r="CX63" s="1" t="e">
        <f t="shared" si="22"/>
        <v>#REF!</v>
      </c>
      <c r="CY63" s="1" t="e">
        <f t="shared" si="40"/>
        <v>#REF!</v>
      </c>
      <c r="CZ63" s="1" t="e">
        <f t="shared" si="40"/>
        <v>#REF!</v>
      </c>
      <c r="DA63" s="1" t="e">
        <f t="shared" si="40"/>
        <v>#REF!</v>
      </c>
      <c r="DB63" s="1" t="e">
        <f t="shared" si="40"/>
        <v>#REF!</v>
      </c>
      <c r="DC63" s="1" t="e">
        <f t="shared" si="40"/>
        <v>#REF!</v>
      </c>
      <c r="DD63" s="1" t="e">
        <f t="shared" si="40"/>
        <v>#REF!</v>
      </c>
    </row>
    <row r="64" ht="15" customHeight="1">
      <c r="A64" s="47">
        <v>9.1099999999999994</v>
      </c>
      <c r="B64" s="26">
        <v>11</v>
      </c>
      <c r="C64" s="26">
        <v>119</v>
      </c>
      <c r="D64" s="5"/>
      <c r="E64" s="48">
        <v>12.699999999999999</v>
      </c>
      <c r="F64" s="48">
        <f t="shared" si="0"/>
        <v>12.799999999999999</v>
      </c>
      <c r="G64" s="48">
        <f t="shared" ref="G64:G73" si="42">F64+0.8</f>
        <v>13.6</v>
      </c>
      <c r="H64" s="48">
        <f t="shared" si="2"/>
        <v>13.699999999999999</v>
      </c>
      <c r="I64" s="48">
        <v>21.300000000000001</v>
      </c>
      <c r="J64" s="48">
        <f t="shared" si="3"/>
        <v>21.400000000000002</v>
      </c>
      <c r="K64" s="49">
        <v>25.899999999999999</v>
      </c>
      <c r="L64" s="49">
        <f t="shared" si="4"/>
        <v>26</v>
      </c>
      <c r="M64" s="3"/>
      <c r="N64" s="48">
        <v>12.300000000000001</v>
      </c>
      <c r="O64" s="48">
        <f t="shared" si="5"/>
        <v>12.4</v>
      </c>
      <c r="P64" s="49">
        <v>13.300000000000001</v>
      </c>
      <c r="Q64" s="49">
        <f t="shared" si="6"/>
        <v>13.4</v>
      </c>
      <c r="R64" s="49">
        <v>22.600000000000001</v>
      </c>
      <c r="S64" s="49">
        <f t="shared" si="7"/>
        <v>22.700000000000003</v>
      </c>
      <c r="T64" s="49">
        <v>28.199999999999999</v>
      </c>
      <c r="U64" s="49">
        <f t="shared" si="8"/>
        <v>28.300000000000001</v>
      </c>
      <c r="Y64" s="2">
        <v>60</v>
      </c>
      <c r="Z64" s="2" t="e">
        <f>IF('Nutritional Status'!#REF!="","",VLOOKUP('Nutritional Status'!#REF!,$A$5:$C$173,3,))</f>
        <v>#REF!</v>
      </c>
      <c r="AA64" s="2" t="e">
        <f t="shared" si="9"/>
        <v>#REF!</v>
      </c>
      <c r="AB64" s="2" t="e">
        <f t="shared" si="10"/>
        <v>#REF!</v>
      </c>
      <c r="AC64" s="2" t="e">
        <f t="shared" si="11"/>
        <v>#REF!</v>
      </c>
      <c r="AD64" s="2" t="e">
        <f t="shared" si="12"/>
        <v>#REF!</v>
      </c>
      <c r="AE64" s="2" t="e">
        <f t="shared" si="13"/>
        <v>#REF!</v>
      </c>
      <c r="AF64" s="2" t="e">
        <f t="shared" si="14"/>
        <v>#REF!</v>
      </c>
      <c r="AG64" s="2" t="e">
        <f t="shared" si="15"/>
        <v>#REF!</v>
      </c>
      <c r="AH64" s="2" t="e">
        <f t="shared" si="16"/>
        <v>#REF!</v>
      </c>
      <c r="AJ64" s="2" t="e">
        <f>IF(#REF!="","",VLOOKUP(#REF!,$A$5:$C$173,3,))</f>
        <v>#REF!</v>
      </c>
      <c r="AK64" s="2" t="e">
        <f t="shared" si="39"/>
        <v>#REF!</v>
      </c>
      <c r="AL64" s="2" t="e">
        <f t="shared" si="39"/>
        <v>#REF!</v>
      </c>
      <c r="AM64" s="2" t="e">
        <f t="shared" si="39"/>
        <v>#REF!</v>
      </c>
      <c r="AN64" s="2" t="e">
        <f t="shared" si="39"/>
        <v>#REF!</v>
      </c>
      <c r="AO64" s="2" t="e">
        <f t="shared" si="39"/>
        <v>#REF!</v>
      </c>
      <c r="AP64" s="2" t="e">
        <f t="shared" si="39"/>
        <v>#REF!</v>
      </c>
      <c r="AQ64" s="2" t="e">
        <f t="shared" si="39"/>
        <v>#REF!</v>
      </c>
      <c r="AR64" s="2" t="e">
        <f t="shared" si="39"/>
        <v>#REF!</v>
      </c>
      <c r="BA64" s="66" t="str">
        <f t="shared" si="28"/>
        <v/>
      </c>
      <c r="BB64" s="67"/>
      <c r="BC64" s="68"/>
      <c r="BD64" s="68"/>
      <c r="BE64" s="69"/>
      <c r="BF64" s="73"/>
      <c r="BG64" s="72" t="str">
        <f t="shared" si="38"/>
        <v/>
      </c>
      <c r="BH64" s="72"/>
      <c r="BI64" s="72"/>
      <c r="BJ64" s="72" t="str">
        <f t="shared" si="30"/>
        <v/>
      </c>
      <c r="BK64" s="72" t="str">
        <f t="shared" si="31"/>
        <v/>
      </c>
      <c r="BL64" s="72" t="str">
        <f t="shared" si="32"/>
        <v/>
      </c>
      <c r="BN64" s="1" t="str">
        <f t="shared" si="33"/>
        <v/>
      </c>
      <c r="BO64" s="1">
        <f t="shared" si="34"/>
        <v>5</v>
      </c>
      <c r="BP64" s="1" t="str">
        <f t="shared" si="35"/>
        <v>F</v>
      </c>
      <c r="BQ64" s="1" t="str">
        <f t="shared" si="36"/>
        <v>0</v>
      </c>
      <c r="BT64" s="47">
        <v>9.1099999999999994</v>
      </c>
      <c r="BU64" s="26">
        <v>11</v>
      </c>
      <c r="BV64" s="26">
        <v>119</v>
      </c>
      <c r="BW64" s="5"/>
      <c r="BX64" s="49">
        <v>1.1819999999999999</v>
      </c>
      <c r="BY64" s="49">
        <v>1.1830000000000001</v>
      </c>
      <c r="BZ64" s="49">
        <v>1.246</v>
      </c>
      <c r="CA64" s="49">
        <v>1.2470000000000001</v>
      </c>
      <c r="CB64" s="49">
        <v>1.5</v>
      </c>
      <c r="CC64" s="49">
        <v>1.5009999999999999</v>
      </c>
      <c r="CE64" s="51">
        <v>1.1890000000000001</v>
      </c>
      <c r="CF64" s="51">
        <v>1.1899999999999999</v>
      </c>
      <c r="CG64" s="51">
        <v>1.2530000000000001</v>
      </c>
      <c r="CH64" s="51">
        <v>1.254</v>
      </c>
      <c r="CI64" s="51">
        <v>1.5090000000000001</v>
      </c>
      <c r="CJ64" s="51">
        <v>1.51</v>
      </c>
      <c r="CM64" s="1" t="e">
        <f>IF('Nutritional Status'!#REF!="","",IF('Nutritional Status'!#REF!&gt;CT64,$CU$3,IF('Nutritional Status'!#REF!&gt;CR64,$CS$3,IF('Nutritional Status'!#REF!&gt;CP64,$CQ$3,$CP$3))))</f>
        <v>#REF!</v>
      </c>
      <c r="CN64" s="2">
        <v>60</v>
      </c>
      <c r="CO64" s="1" t="e">
        <f t="shared" si="19"/>
        <v>#REF!</v>
      </c>
      <c r="CP64" s="1" t="e">
        <f t="shared" si="41"/>
        <v>#REF!</v>
      </c>
      <c r="CQ64" s="1" t="e">
        <f t="shared" si="41"/>
        <v>#REF!</v>
      </c>
      <c r="CR64" s="1" t="e">
        <f t="shared" si="41"/>
        <v>#REF!</v>
      </c>
      <c r="CS64" s="1" t="e">
        <f t="shared" si="41"/>
        <v>#REF!</v>
      </c>
      <c r="CT64" s="1" t="e">
        <f t="shared" si="41"/>
        <v>#REF!</v>
      </c>
      <c r="CU64" s="1" t="e">
        <f t="shared" si="41"/>
        <v>#REF!</v>
      </c>
      <c r="CW64" s="2">
        <v>60</v>
      </c>
      <c r="CX64" s="1" t="e">
        <f t="shared" si="22"/>
        <v>#REF!</v>
      </c>
      <c r="CY64" s="1" t="e">
        <f t="shared" si="40"/>
        <v>#REF!</v>
      </c>
      <c r="CZ64" s="1" t="e">
        <f t="shared" si="40"/>
        <v>#REF!</v>
      </c>
      <c r="DA64" s="1" t="e">
        <f t="shared" si="40"/>
        <v>#REF!</v>
      </c>
      <c r="DB64" s="1" t="e">
        <f t="shared" si="40"/>
        <v>#REF!</v>
      </c>
      <c r="DC64" s="1" t="e">
        <f t="shared" si="40"/>
        <v>#REF!</v>
      </c>
      <c r="DD64" s="1" t="e">
        <f t="shared" si="40"/>
        <v>#REF!</v>
      </c>
    </row>
    <row r="65" ht="15" customHeight="1">
      <c r="A65" s="47">
        <v>10</v>
      </c>
      <c r="B65" s="26">
        <v>0</v>
      </c>
      <c r="C65" s="26">
        <v>120</v>
      </c>
      <c r="D65" s="5"/>
      <c r="E65" s="48">
        <v>12.699999999999999</v>
      </c>
      <c r="F65" s="48">
        <f t="shared" si="0"/>
        <v>12.799999999999999</v>
      </c>
      <c r="G65" s="48">
        <f t="shared" si="42"/>
        <v>13.6</v>
      </c>
      <c r="H65" s="48">
        <f t="shared" si="2"/>
        <v>13.699999999999999</v>
      </c>
      <c r="I65" s="48">
        <v>21.399999999999999</v>
      </c>
      <c r="J65" s="48">
        <f t="shared" si="3"/>
        <v>21.5</v>
      </c>
      <c r="K65" s="49">
        <v>26.100000000000001</v>
      </c>
      <c r="L65" s="49">
        <f t="shared" si="4"/>
        <v>26.200000000000003</v>
      </c>
      <c r="M65" s="3"/>
      <c r="N65" s="48">
        <v>12.300000000000001</v>
      </c>
      <c r="O65" s="48">
        <f t="shared" si="5"/>
        <v>12.4</v>
      </c>
      <c r="P65" s="49">
        <v>13.4</v>
      </c>
      <c r="Q65" s="49">
        <f t="shared" si="6"/>
        <v>13.5</v>
      </c>
      <c r="R65" s="49">
        <v>22.699999999999999</v>
      </c>
      <c r="S65" s="49">
        <f t="shared" si="7"/>
        <v>22.800000000000001</v>
      </c>
      <c r="T65" s="49">
        <v>28.399999999999999</v>
      </c>
      <c r="U65" s="49">
        <f t="shared" si="8"/>
        <v>28.5</v>
      </c>
      <c r="Y65" s="2">
        <v>61</v>
      </c>
      <c r="Z65" s="2" t="str">
        <f t="shared" ref="Z65:Z73" si="43">IF('Nutritional Status'!C47="","",VLOOKUP('Nutritional Status'!#REF!,$A$5:$C$173,3,))</f>
        <v/>
      </c>
      <c r="AA65" s="2" t="str">
        <f t="shared" si="9"/>
        <v/>
      </c>
      <c r="AB65" s="2" t="str">
        <f t="shared" si="10"/>
        <v/>
      </c>
      <c r="AC65" s="2" t="str">
        <f t="shared" si="11"/>
        <v/>
      </c>
      <c r="AD65" s="2" t="str">
        <f t="shared" si="12"/>
        <v/>
      </c>
      <c r="AE65" s="2" t="str">
        <f t="shared" si="13"/>
        <v/>
      </c>
      <c r="AF65" s="2" t="str">
        <f t="shared" si="14"/>
        <v/>
      </c>
      <c r="AG65" s="2" t="str">
        <f t="shared" si="15"/>
        <v/>
      </c>
      <c r="AH65" s="2" t="str">
        <f t="shared" si="16"/>
        <v/>
      </c>
      <c r="AJ65" s="2" t="e">
        <f>IF(#REF!="","",VLOOKUP(#REF!,$A$5:$C$173,3,))</f>
        <v>#REF!</v>
      </c>
      <c r="AK65" s="2" t="e">
        <f t="shared" si="39"/>
        <v>#REF!</v>
      </c>
      <c r="AL65" s="2" t="e">
        <f t="shared" si="39"/>
        <v>#REF!</v>
      </c>
      <c r="AM65" s="2" t="e">
        <f t="shared" si="39"/>
        <v>#REF!</v>
      </c>
      <c r="AN65" s="2" t="e">
        <f t="shared" si="39"/>
        <v>#REF!</v>
      </c>
      <c r="AO65" s="2" t="e">
        <f t="shared" si="39"/>
        <v>#REF!</v>
      </c>
      <c r="AP65" s="2" t="e">
        <f t="shared" si="39"/>
        <v>#REF!</v>
      </c>
      <c r="AQ65" s="2" t="e">
        <f t="shared" si="39"/>
        <v>#REF!</v>
      </c>
      <c r="AR65" s="2" t="e">
        <f t="shared" si="39"/>
        <v>#REF!</v>
      </c>
      <c r="BA65" s="66" t="str">
        <f t="shared" si="28"/>
        <v/>
      </c>
      <c r="BB65" s="67"/>
      <c r="BC65" s="68"/>
      <c r="BD65" s="68"/>
      <c r="BE65" s="69"/>
      <c r="BF65" s="73"/>
      <c r="BG65" s="72" t="str">
        <f t="shared" si="38"/>
        <v/>
      </c>
      <c r="BH65" s="72"/>
      <c r="BI65" s="72"/>
      <c r="BJ65" s="72" t="str">
        <f t="shared" si="30"/>
        <v/>
      </c>
      <c r="BK65" s="72" t="str">
        <f t="shared" si="31"/>
        <v/>
      </c>
      <c r="BL65" s="72" t="str">
        <f t="shared" si="32"/>
        <v/>
      </c>
      <c r="BN65" s="1" t="str">
        <f t="shared" si="33"/>
        <v/>
      </c>
      <c r="BO65" s="1">
        <f t="shared" si="34"/>
        <v>5</v>
      </c>
      <c r="BP65" s="1" t="str">
        <f t="shared" si="35"/>
        <v>F</v>
      </c>
      <c r="BQ65" s="1" t="str">
        <f t="shared" si="36"/>
        <v>0</v>
      </c>
      <c r="BT65" s="47">
        <v>10</v>
      </c>
      <c r="BU65" s="26">
        <v>0</v>
      </c>
      <c r="BV65" s="26">
        <v>120</v>
      </c>
      <c r="BW65" s="5"/>
      <c r="BX65" s="49">
        <v>1.1859999999999999</v>
      </c>
      <c r="BY65" s="49">
        <v>1.1869999999999998</v>
      </c>
      <c r="BZ65" s="49">
        <v>1.2490000000000001</v>
      </c>
      <c r="CA65" s="49">
        <v>1.25</v>
      </c>
      <c r="CB65" s="49">
        <v>1.5049999999999999</v>
      </c>
      <c r="CC65" s="49">
        <v>1.506</v>
      </c>
      <c r="CE65" s="51">
        <v>1.1930000000000001</v>
      </c>
      <c r="CF65" s="51">
        <v>1.194</v>
      </c>
      <c r="CG65" s="51">
        <v>1.2570000000000001</v>
      </c>
      <c r="CH65" s="51">
        <v>1.258</v>
      </c>
      <c r="CI65" s="51">
        <v>1.514</v>
      </c>
      <c r="CJ65" s="51">
        <v>1.5149999999999999</v>
      </c>
      <c r="CM65" s="1" t="e">
        <f>IF('Nutritional Status'!#REF!="","",IF('Nutritional Status'!#REF!&gt;CT65,$CU$3,IF('Nutritional Status'!#REF!&gt;CR65,$CS$3,IF('Nutritional Status'!#REF!&gt;CP65,$CQ$3,$CP$3))))</f>
        <v>#REF!</v>
      </c>
      <c r="CN65" s="2">
        <v>61</v>
      </c>
      <c r="CO65" s="1" t="str">
        <f t="shared" si="19"/>
        <v/>
      </c>
      <c r="CP65" s="1" t="str">
        <f t="shared" si="41"/>
        <v/>
      </c>
      <c r="CQ65" s="1" t="str">
        <f t="shared" si="41"/>
        <v/>
      </c>
      <c r="CR65" s="1" t="str">
        <f t="shared" si="41"/>
        <v/>
      </c>
      <c r="CS65" s="1" t="str">
        <f t="shared" si="41"/>
        <v/>
      </c>
      <c r="CT65" s="1" t="str">
        <f t="shared" si="41"/>
        <v/>
      </c>
      <c r="CU65" s="1" t="str">
        <f t="shared" si="41"/>
        <v/>
      </c>
      <c r="CW65" s="2">
        <v>61</v>
      </c>
      <c r="CX65" s="1" t="e">
        <f t="shared" si="22"/>
        <v>#REF!</v>
      </c>
      <c r="CY65" s="1" t="e">
        <f t="shared" si="40"/>
        <v>#REF!</v>
      </c>
      <c r="CZ65" s="1" t="e">
        <f t="shared" si="40"/>
        <v>#REF!</v>
      </c>
      <c r="DA65" s="1" t="e">
        <f t="shared" si="40"/>
        <v>#REF!</v>
      </c>
      <c r="DB65" s="1" t="e">
        <f t="shared" si="40"/>
        <v>#REF!</v>
      </c>
      <c r="DC65" s="1" t="e">
        <f t="shared" si="40"/>
        <v>#REF!</v>
      </c>
      <c r="DD65" s="1" t="e">
        <f t="shared" si="40"/>
        <v>#REF!</v>
      </c>
    </row>
    <row r="66" ht="15" customHeight="1">
      <c r="A66" s="47">
        <v>10.01</v>
      </c>
      <c r="B66" s="26">
        <v>1</v>
      </c>
      <c r="C66" s="26">
        <v>121</v>
      </c>
      <c r="D66" s="5"/>
      <c r="E66" s="48">
        <v>12.699999999999999</v>
      </c>
      <c r="F66" s="48">
        <f t="shared" si="0"/>
        <v>12.799999999999999</v>
      </c>
      <c r="G66" s="48">
        <v>13.699999999999999</v>
      </c>
      <c r="H66" s="48">
        <f t="shared" si="2"/>
        <v>13.799999999999999</v>
      </c>
      <c r="I66" s="48">
        <v>21.5</v>
      </c>
      <c r="J66" s="48">
        <f t="shared" si="3"/>
        <v>21.600000000000001</v>
      </c>
      <c r="K66" s="49">
        <v>26.199999999999999</v>
      </c>
      <c r="L66" s="49">
        <f t="shared" si="4"/>
        <v>26.300000000000001</v>
      </c>
      <c r="M66" s="3"/>
      <c r="N66" s="48">
        <v>12.300000000000001</v>
      </c>
      <c r="O66" s="48">
        <f t="shared" si="5"/>
        <v>12.4</v>
      </c>
      <c r="P66" s="49">
        <v>13.4</v>
      </c>
      <c r="Q66" s="49">
        <f t="shared" si="6"/>
        <v>13.5</v>
      </c>
      <c r="R66" s="49">
        <v>22.800000000000001</v>
      </c>
      <c r="S66" s="49">
        <f t="shared" si="7"/>
        <v>22.900000000000002</v>
      </c>
      <c r="T66" s="49">
        <v>28.5</v>
      </c>
      <c r="U66" s="49">
        <f t="shared" si="8"/>
        <v>28.600000000000001</v>
      </c>
      <c r="Y66" s="2">
        <v>62</v>
      </c>
      <c r="Z66" s="2" t="str">
        <f t="shared" si="43"/>
        <v/>
      </c>
      <c r="AA66" s="2" t="str">
        <f t="shared" si="9"/>
        <v/>
      </c>
      <c r="AB66" s="2" t="str">
        <f t="shared" si="10"/>
        <v/>
      </c>
      <c r="AC66" s="2" t="str">
        <f t="shared" si="11"/>
        <v/>
      </c>
      <c r="AD66" s="2" t="str">
        <f t="shared" si="12"/>
        <v/>
      </c>
      <c r="AE66" s="2" t="str">
        <f t="shared" si="13"/>
        <v/>
      </c>
      <c r="AF66" s="2" t="str">
        <f t="shared" si="14"/>
        <v/>
      </c>
      <c r="AG66" s="2" t="str">
        <f t="shared" si="15"/>
        <v/>
      </c>
      <c r="AH66" s="2" t="str">
        <f t="shared" si="16"/>
        <v/>
      </c>
      <c r="AJ66" s="2" t="e">
        <f>IF(#REF!="","",VLOOKUP(#REF!,$A$5:$C$173,3,))</f>
        <v>#REF!</v>
      </c>
      <c r="AK66" s="2" t="e">
        <f t="shared" si="39"/>
        <v>#REF!</v>
      </c>
      <c r="AL66" s="2" t="e">
        <f t="shared" si="39"/>
        <v>#REF!</v>
      </c>
      <c r="AM66" s="2" t="e">
        <f t="shared" si="39"/>
        <v>#REF!</v>
      </c>
      <c r="AN66" s="2" t="e">
        <f t="shared" si="39"/>
        <v>#REF!</v>
      </c>
      <c r="AO66" s="2" t="e">
        <f t="shared" si="39"/>
        <v>#REF!</v>
      </c>
      <c r="AP66" s="2" t="e">
        <f t="shared" si="39"/>
        <v>#REF!</v>
      </c>
      <c r="AQ66" s="2" t="e">
        <f t="shared" si="39"/>
        <v>#REF!</v>
      </c>
      <c r="AR66" s="2" t="e">
        <f t="shared" si="39"/>
        <v>#REF!</v>
      </c>
      <c r="BA66" s="66" t="str">
        <f t="shared" si="28"/>
        <v/>
      </c>
      <c r="BB66" s="67"/>
      <c r="BC66" s="68"/>
      <c r="BD66" s="68"/>
      <c r="BE66" s="69"/>
      <c r="BF66" s="73"/>
      <c r="BG66" s="72" t="str">
        <f t="shared" si="38"/>
        <v/>
      </c>
      <c r="BH66" s="72"/>
      <c r="BI66" s="72"/>
      <c r="BJ66" s="72" t="str">
        <f t="shared" si="30"/>
        <v/>
      </c>
      <c r="BK66" s="72" t="str">
        <f t="shared" si="31"/>
        <v/>
      </c>
      <c r="BL66" s="72" t="str">
        <f t="shared" si="32"/>
        <v/>
      </c>
      <c r="BN66" s="1" t="str">
        <f t="shared" si="33"/>
        <v/>
      </c>
      <c r="BO66" s="1">
        <f t="shared" si="34"/>
        <v>5</v>
      </c>
      <c r="BP66" s="1" t="str">
        <f t="shared" si="35"/>
        <v>F</v>
      </c>
      <c r="BQ66" s="1" t="str">
        <f t="shared" si="36"/>
        <v>0</v>
      </c>
      <c r="BT66" s="47">
        <v>10.01</v>
      </c>
      <c r="BU66" s="26">
        <v>1</v>
      </c>
      <c r="BV66" s="26">
        <v>121</v>
      </c>
      <c r="BW66" s="5"/>
      <c r="BX66" s="49">
        <v>1.1890000000000001</v>
      </c>
      <c r="BY66" s="49">
        <v>1.1899999999999999</v>
      </c>
      <c r="BZ66" s="49">
        <v>1.2530000000000001</v>
      </c>
      <c r="CA66" s="49">
        <v>1.254</v>
      </c>
      <c r="CB66" s="49">
        <v>1.51</v>
      </c>
      <c r="CC66" s="49">
        <v>1.5109999999999999</v>
      </c>
      <c r="CE66" s="51">
        <v>1.1980000000000002</v>
      </c>
      <c r="CF66" s="51">
        <v>1.1990000000000001</v>
      </c>
      <c r="CG66" s="51">
        <v>1.262</v>
      </c>
      <c r="CH66" s="51">
        <v>1.2629999999999999</v>
      </c>
      <c r="CI66" s="51">
        <v>1.52</v>
      </c>
      <c r="CJ66" s="51">
        <v>1.5209999999999999</v>
      </c>
      <c r="CM66" s="1" t="e">
        <f>IF('Nutritional Status'!#REF!="","",IF('Nutritional Status'!#REF!&gt;CT66,$CU$3,IF('Nutritional Status'!#REF!&gt;CR66,$CS$3,IF('Nutritional Status'!#REF!&gt;CP66,$CQ$3,$CP$3))))</f>
        <v>#REF!</v>
      </c>
      <c r="CN66" s="2">
        <v>62</v>
      </c>
      <c r="CO66" s="1" t="str">
        <f t="shared" si="19"/>
        <v/>
      </c>
      <c r="CP66" s="1" t="str">
        <f t="shared" si="41"/>
        <v/>
      </c>
      <c r="CQ66" s="1" t="str">
        <f t="shared" si="41"/>
        <v/>
      </c>
      <c r="CR66" s="1" t="str">
        <f t="shared" si="41"/>
        <v/>
      </c>
      <c r="CS66" s="1" t="str">
        <f t="shared" si="41"/>
        <v/>
      </c>
      <c r="CT66" s="1" t="str">
        <f t="shared" si="41"/>
        <v/>
      </c>
      <c r="CU66" s="1" t="str">
        <f t="shared" si="41"/>
        <v/>
      </c>
      <c r="CW66" s="2">
        <v>62</v>
      </c>
      <c r="CX66" s="1" t="e">
        <f t="shared" si="22"/>
        <v>#REF!</v>
      </c>
      <c r="CY66" s="1" t="e">
        <f t="shared" si="40"/>
        <v>#REF!</v>
      </c>
      <c r="CZ66" s="1" t="e">
        <f t="shared" si="40"/>
        <v>#REF!</v>
      </c>
      <c r="DA66" s="1" t="e">
        <f t="shared" si="40"/>
        <v>#REF!</v>
      </c>
      <c r="DB66" s="1" t="e">
        <f t="shared" si="40"/>
        <v>#REF!</v>
      </c>
      <c r="DC66" s="1" t="e">
        <f t="shared" si="40"/>
        <v>#REF!</v>
      </c>
      <c r="DD66" s="1" t="e">
        <f t="shared" si="40"/>
        <v>#REF!</v>
      </c>
    </row>
    <row r="67" ht="15" customHeight="1">
      <c r="A67" s="47">
        <v>10.02</v>
      </c>
      <c r="B67" s="26">
        <v>2</v>
      </c>
      <c r="C67" s="26">
        <v>122</v>
      </c>
      <c r="D67" s="5"/>
      <c r="E67" s="48">
        <v>12.699999999999999</v>
      </c>
      <c r="F67" s="48">
        <f t="shared" si="0"/>
        <v>12.799999999999999</v>
      </c>
      <c r="G67" s="48">
        <v>13.699999999999999</v>
      </c>
      <c r="H67" s="48">
        <f t="shared" si="2"/>
        <v>13.799999999999999</v>
      </c>
      <c r="I67" s="48">
        <v>21.600000000000001</v>
      </c>
      <c r="J67" s="48">
        <f t="shared" si="3"/>
        <v>21.700000000000003</v>
      </c>
      <c r="K67" s="49">
        <v>26.399999999999999</v>
      </c>
      <c r="L67" s="49">
        <f t="shared" si="4"/>
        <v>26.5</v>
      </c>
      <c r="M67" s="3"/>
      <c r="N67" s="48">
        <v>12.300000000000001</v>
      </c>
      <c r="O67" s="48">
        <f t="shared" si="5"/>
        <v>12.4</v>
      </c>
      <c r="P67" s="49">
        <v>13.4</v>
      </c>
      <c r="Q67" s="49">
        <f t="shared" si="6"/>
        <v>13.5</v>
      </c>
      <c r="R67" s="49">
        <v>22.899999999999999</v>
      </c>
      <c r="S67" s="49">
        <f t="shared" si="7"/>
        <v>23</v>
      </c>
      <c r="T67" s="49">
        <v>28.699999999999999</v>
      </c>
      <c r="U67" s="49">
        <f t="shared" si="8"/>
        <v>28.800000000000001</v>
      </c>
      <c r="Y67" s="2">
        <v>63</v>
      </c>
      <c r="Z67" s="2" t="str">
        <f t="shared" si="43"/>
        <v/>
      </c>
      <c r="AA67" s="2" t="str">
        <f t="shared" si="9"/>
        <v/>
      </c>
      <c r="AB67" s="2" t="str">
        <f t="shared" si="10"/>
        <v/>
      </c>
      <c r="AC67" s="2" t="str">
        <f t="shared" si="11"/>
        <v/>
      </c>
      <c r="AD67" s="2" t="str">
        <f t="shared" si="12"/>
        <v/>
      </c>
      <c r="AE67" s="2" t="str">
        <f t="shared" si="13"/>
        <v/>
      </c>
      <c r="AF67" s="2" t="str">
        <f t="shared" si="14"/>
        <v/>
      </c>
      <c r="AG67" s="2" t="str">
        <f t="shared" si="15"/>
        <v/>
      </c>
      <c r="AH67" s="2" t="str">
        <f t="shared" si="16"/>
        <v/>
      </c>
      <c r="AJ67" s="2" t="e">
        <f>IF(#REF!="","",VLOOKUP(#REF!,$A$5:$C$173,3,))</f>
        <v>#REF!</v>
      </c>
      <c r="AK67" s="2" t="e">
        <f t="shared" si="39"/>
        <v>#REF!</v>
      </c>
      <c r="AL67" s="2" t="e">
        <f t="shared" si="39"/>
        <v>#REF!</v>
      </c>
      <c r="AM67" s="2" t="e">
        <f t="shared" si="39"/>
        <v>#REF!</v>
      </c>
      <c r="AN67" s="2" t="e">
        <f t="shared" si="39"/>
        <v>#REF!</v>
      </c>
      <c r="AO67" s="2" t="e">
        <f t="shared" si="39"/>
        <v>#REF!</v>
      </c>
      <c r="AP67" s="2" t="e">
        <f t="shared" si="39"/>
        <v>#REF!</v>
      </c>
      <c r="AQ67" s="2" t="e">
        <f t="shared" si="39"/>
        <v>#REF!</v>
      </c>
      <c r="AR67" s="2" t="e">
        <f t="shared" si="39"/>
        <v>#REF!</v>
      </c>
      <c r="BA67" s="66" t="str">
        <f t="shared" si="28"/>
        <v/>
      </c>
      <c r="BB67" s="67"/>
      <c r="BC67" s="68"/>
      <c r="BD67" s="68"/>
      <c r="BE67" s="69"/>
      <c r="BF67" s="73"/>
      <c r="BG67" s="72" t="str">
        <f t="shared" si="38"/>
        <v/>
      </c>
      <c r="BH67" s="72"/>
      <c r="BI67" s="72"/>
      <c r="BJ67" s="72" t="str">
        <f t="shared" si="30"/>
        <v/>
      </c>
      <c r="BK67" s="72" t="str">
        <f t="shared" si="31"/>
        <v/>
      </c>
      <c r="BL67" s="72" t="str">
        <f t="shared" si="32"/>
        <v/>
      </c>
      <c r="BN67" s="1" t="str">
        <f t="shared" si="33"/>
        <v/>
      </c>
      <c r="BO67" s="1">
        <f t="shared" si="34"/>
        <v>5</v>
      </c>
      <c r="BP67" s="1" t="str">
        <f t="shared" si="35"/>
        <v>F</v>
      </c>
      <c r="BQ67" s="1" t="str">
        <f t="shared" si="36"/>
        <v>0</v>
      </c>
      <c r="BT67" s="47">
        <v>10.02</v>
      </c>
      <c r="BU67" s="26">
        <v>2</v>
      </c>
      <c r="BV67" s="26">
        <v>122</v>
      </c>
      <c r="BW67" s="5"/>
      <c r="BX67" s="49">
        <v>1.1919999999999999</v>
      </c>
      <c r="BY67" s="49">
        <v>1.1930000000000001</v>
      </c>
      <c r="BZ67" s="49">
        <v>1.2570000000000001</v>
      </c>
      <c r="CA67" s="49">
        <v>1.258</v>
      </c>
      <c r="CB67" s="49">
        <v>1.5149999999999999</v>
      </c>
      <c r="CC67" s="49">
        <v>1.516</v>
      </c>
      <c r="CE67" s="51">
        <v>1.2030000000000001</v>
      </c>
      <c r="CF67" s="51">
        <v>1.204</v>
      </c>
      <c r="CG67" s="51">
        <v>1.2670000000000001</v>
      </c>
      <c r="CH67" s="51">
        <v>1.268</v>
      </c>
      <c r="CI67" s="51">
        <v>1.526</v>
      </c>
      <c r="CJ67" s="51">
        <v>1.5269999999999999</v>
      </c>
      <c r="CM67" s="1" t="e">
        <f>IF('Nutritional Status'!#REF!="","",IF('Nutritional Status'!#REF!&gt;CT67,$CU$3,IF('Nutritional Status'!#REF!&gt;CR67,$CS$3,IF('Nutritional Status'!#REF!&gt;CP67,$CQ$3,$CP$3))))</f>
        <v>#REF!</v>
      </c>
      <c r="CN67" s="2">
        <v>63</v>
      </c>
      <c r="CO67" s="1" t="str">
        <f t="shared" si="19"/>
        <v/>
      </c>
      <c r="CP67" s="1" t="str">
        <f t="shared" si="41"/>
        <v/>
      </c>
      <c r="CQ67" s="1" t="str">
        <f t="shared" si="41"/>
        <v/>
      </c>
      <c r="CR67" s="1" t="str">
        <f t="shared" si="41"/>
        <v/>
      </c>
      <c r="CS67" s="1" t="str">
        <f t="shared" si="41"/>
        <v/>
      </c>
      <c r="CT67" s="1" t="str">
        <f t="shared" si="41"/>
        <v/>
      </c>
      <c r="CU67" s="1" t="str">
        <f t="shared" si="41"/>
        <v/>
      </c>
      <c r="CW67" s="2">
        <v>63</v>
      </c>
      <c r="CX67" s="1" t="e">
        <f t="shared" si="22"/>
        <v>#REF!</v>
      </c>
      <c r="CY67" s="1" t="e">
        <f t="shared" si="40"/>
        <v>#REF!</v>
      </c>
      <c r="CZ67" s="1" t="e">
        <f t="shared" si="40"/>
        <v>#REF!</v>
      </c>
      <c r="DA67" s="1" t="e">
        <f t="shared" si="40"/>
        <v>#REF!</v>
      </c>
      <c r="DB67" s="1" t="e">
        <f t="shared" si="40"/>
        <v>#REF!</v>
      </c>
      <c r="DC67" s="1" t="e">
        <f t="shared" si="40"/>
        <v>#REF!</v>
      </c>
      <c r="DD67" s="1" t="e">
        <f t="shared" si="40"/>
        <v>#REF!</v>
      </c>
    </row>
    <row r="68" ht="15" customHeight="1">
      <c r="A68" s="47">
        <v>10.029999999999999</v>
      </c>
      <c r="B68" s="26">
        <v>3</v>
      </c>
      <c r="C68" s="26">
        <v>123</v>
      </c>
      <c r="D68" s="5"/>
      <c r="E68" s="48">
        <v>12.699999999999999</v>
      </c>
      <c r="F68" s="48">
        <f t="shared" si="0"/>
        <v>12.799999999999999</v>
      </c>
      <c r="G68" s="48">
        <v>13.699999999999999</v>
      </c>
      <c r="H68" s="48">
        <f t="shared" si="2"/>
        <v>13.799999999999999</v>
      </c>
      <c r="I68" s="48">
        <v>21.699999999999999</v>
      </c>
      <c r="J68" s="48">
        <f t="shared" si="3"/>
        <v>21.800000000000001</v>
      </c>
      <c r="K68" s="49">
        <v>26.600000000000001</v>
      </c>
      <c r="L68" s="49">
        <f t="shared" si="4"/>
        <v>26.700000000000003</v>
      </c>
      <c r="M68" s="3"/>
      <c r="N68" s="48">
        <v>12.4</v>
      </c>
      <c r="O68" s="48">
        <f t="shared" si="5"/>
        <v>12.5</v>
      </c>
      <c r="P68" s="49">
        <v>13.5</v>
      </c>
      <c r="Q68" s="49">
        <f t="shared" si="6"/>
        <v>13.6</v>
      </c>
      <c r="R68" s="49">
        <v>22.899999999999999</v>
      </c>
      <c r="S68" s="49">
        <f t="shared" si="7"/>
        <v>23</v>
      </c>
      <c r="T68" s="49">
        <v>28.800000000000001</v>
      </c>
      <c r="U68" s="49">
        <f t="shared" si="8"/>
        <v>28.900000000000002</v>
      </c>
      <c r="Y68" s="2">
        <v>64</v>
      </c>
      <c r="Z68" s="2" t="str">
        <f t="shared" si="43"/>
        <v/>
      </c>
      <c r="AA68" s="2" t="str">
        <f t="shared" si="9"/>
        <v/>
      </c>
      <c r="AB68" s="2" t="str">
        <f t="shared" si="10"/>
        <v/>
      </c>
      <c r="AC68" s="2" t="str">
        <f t="shared" si="11"/>
        <v/>
      </c>
      <c r="AD68" s="2" t="str">
        <f t="shared" si="12"/>
        <v/>
      </c>
      <c r="AE68" s="2" t="str">
        <f t="shared" si="13"/>
        <v/>
      </c>
      <c r="AF68" s="2" t="str">
        <f t="shared" si="14"/>
        <v/>
      </c>
      <c r="AG68" s="2" t="str">
        <f t="shared" si="15"/>
        <v/>
      </c>
      <c r="AH68" s="2" t="str">
        <f t="shared" si="16"/>
        <v/>
      </c>
      <c r="AJ68" s="2" t="e">
        <f>IF(#REF!="","",VLOOKUP(#REF!,$A$5:$C$173,3,))</f>
        <v>#REF!</v>
      </c>
      <c r="AK68" s="2" t="e">
        <f t="shared" si="39"/>
        <v>#REF!</v>
      </c>
      <c r="AL68" s="2" t="e">
        <f t="shared" si="39"/>
        <v>#REF!</v>
      </c>
      <c r="AM68" s="2" t="e">
        <f t="shared" si="39"/>
        <v>#REF!</v>
      </c>
      <c r="AN68" s="2" t="e">
        <f t="shared" si="39"/>
        <v>#REF!</v>
      </c>
      <c r="AO68" s="2" t="e">
        <f t="shared" si="39"/>
        <v>#REF!</v>
      </c>
      <c r="AP68" s="2" t="e">
        <f t="shared" si="39"/>
        <v>#REF!</v>
      </c>
      <c r="AQ68" s="2" t="e">
        <f t="shared" si="39"/>
        <v>#REF!</v>
      </c>
      <c r="AR68" s="2" t="e">
        <f t="shared" si="39"/>
        <v>#REF!</v>
      </c>
      <c r="BA68" s="66" t="str">
        <f t="shared" si="28"/>
        <v/>
      </c>
      <c r="BB68" s="67"/>
      <c r="BC68" s="68"/>
      <c r="BD68" s="68"/>
      <c r="BE68" s="69"/>
      <c r="BF68" s="73"/>
      <c r="BG68" s="72" t="str">
        <f t="shared" si="38"/>
        <v/>
      </c>
      <c r="BH68" s="72"/>
      <c r="BI68" s="72"/>
      <c r="BJ68" s="72" t="str">
        <f t="shared" si="30"/>
        <v/>
      </c>
      <c r="BK68" s="72" t="str">
        <f t="shared" si="31"/>
        <v/>
      </c>
      <c r="BL68" s="72" t="str">
        <f t="shared" si="32"/>
        <v/>
      </c>
      <c r="BN68" s="1" t="str">
        <f t="shared" si="33"/>
        <v/>
      </c>
      <c r="BO68" s="1">
        <f t="shared" si="34"/>
        <v>5</v>
      </c>
      <c r="BP68" s="1" t="str">
        <f t="shared" si="35"/>
        <v>F</v>
      </c>
      <c r="BQ68" s="1" t="str">
        <f t="shared" si="36"/>
        <v>0</v>
      </c>
      <c r="BT68" s="47">
        <v>10.029999999999999</v>
      </c>
      <c r="BU68" s="26">
        <v>3</v>
      </c>
      <c r="BV68" s="26">
        <v>123</v>
      </c>
      <c r="BW68" s="5"/>
      <c r="BX68" s="49">
        <v>1.196</v>
      </c>
      <c r="BY68" s="49">
        <v>1.1969999999999998</v>
      </c>
      <c r="BZ68" s="49">
        <v>1.2610000000000001</v>
      </c>
      <c r="CA68" s="49">
        <v>1.262</v>
      </c>
      <c r="CB68" s="49">
        <v>1.52</v>
      </c>
      <c r="CC68" s="49">
        <v>1.5209999999999999</v>
      </c>
      <c r="CE68" s="51">
        <v>1.2070000000000001</v>
      </c>
      <c r="CF68" s="51">
        <v>1.208</v>
      </c>
      <c r="CG68" s="51">
        <v>1.272</v>
      </c>
      <c r="CH68" s="51">
        <v>1.2729999999999999</v>
      </c>
      <c r="CI68" s="51">
        <v>1.5309999999999999</v>
      </c>
      <c r="CJ68" s="51">
        <v>1.5319999999999998</v>
      </c>
      <c r="CM68" s="1" t="e">
        <f>IF('Nutritional Status'!#REF!="","",IF('Nutritional Status'!#REF!&gt;CT68,$CU$3,IF('Nutritional Status'!#REF!&gt;CR68,$CS$3,IF('Nutritional Status'!#REF!&gt;CP68,$CQ$3,$CP$3))))</f>
        <v>#REF!</v>
      </c>
      <c r="CN68" s="2">
        <v>64</v>
      </c>
      <c r="CO68" s="1" t="str">
        <f t="shared" si="19"/>
        <v/>
      </c>
      <c r="CP68" s="1" t="str">
        <f t="shared" si="41"/>
        <v/>
      </c>
      <c r="CQ68" s="1" t="str">
        <f t="shared" si="41"/>
        <v/>
      </c>
      <c r="CR68" s="1" t="str">
        <f t="shared" si="41"/>
        <v/>
      </c>
      <c r="CS68" s="1" t="str">
        <f t="shared" si="41"/>
        <v/>
      </c>
      <c r="CT68" s="1" t="str">
        <f t="shared" si="41"/>
        <v/>
      </c>
      <c r="CU68" s="1" t="str">
        <f t="shared" si="41"/>
        <v/>
      </c>
      <c r="CW68" s="2">
        <v>64</v>
      </c>
      <c r="CX68" s="1" t="e">
        <f t="shared" si="22"/>
        <v>#REF!</v>
      </c>
      <c r="CY68" s="1" t="e">
        <f t="shared" si="40"/>
        <v>#REF!</v>
      </c>
      <c r="CZ68" s="1" t="e">
        <f t="shared" si="40"/>
        <v>#REF!</v>
      </c>
      <c r="DA68" s="1" t="e">
        <f t="shared" si="40"/>
        <v>#REF!</v>
      </c>
      <c r="DB68" s="1" t="e">
        <f t="shared" si="40"/>
        <v>#REF!</v>
      </c>
      <c r="DC68" s="1" t="e">
        <f t="shared" si="40"/>
        <v>#REF!</v>
      </c>
      <c r="DD68" s="1" t="e">
        <f t="shared" si="40"/>
        <v>#REF!</v>
      </c>
    </row>
    <row r="69" ht="15" customHeight="1">
      <c r="A69" s="47">
        <v>10.039999999999999</v>
      </c>
      <c r="B69" s="26">
        <v>4</v>
      </c>
      <c r="C69" s="26">
        <v>124</v>
      </c>
      <c r="D69" s="5"/>
      <c r="E69" s="48">
        <v>12.800000000000001</v>
      </c>
      <c r="F69" s="48">
        <f t="shared" ref="F69:F132" si="44">E69+0.1</f>
        <v>12.9</v>
      </c>
      <c r="G69" s="48">
        <f t="shared" si="42"/>
        <v>13.700000000000001</v>
      </c>
      <c r="H69" s="48">
        <f t="shared" ref="H69:H132" si="45">G69+0.1</f>
        <v>13.800000000000001</v>
      </c>
      <c r="I69" s="48">
        <v>21.699999999999999</v>
      </c>
      <c r="J69" s="48">
        <f t="shared" ref="J69:J132" si="46">I69+0.1</f>
        <v>21.800000000000001</v>
      </c>
      <c r="K69" s="49">
        <v>26.699999999999999</v>
      </c>
      <c r="L69" s="49">
        <f t="shared" ref="L69:L132" si="47">K69+0.1</f>
        <v>26.800000000000001</v>
      </c>
      <c r="M69" s="3"/>
      <c r="N69" s="48">
        <v>12.4</v>
      </c>
      <c r="O69" s="48">
        <f t="shared" ref="O69:O132" si="48">N69+0.1</f>
        <v>12.5</v>
      </c>
      <c r="P69" s="49">
        <v>13.5</v>
      </c>
      <c r="Q69" s="49">
        <f t="shared" ref="Q69:Q132" si="49">P69+0.1</f>
        <v>13.6</v>
      </c>
      <c r="R69" s="49">
        <v>23</v>
      </c>
      <c r="S69" s="49">
        <f t="shared" ref="S69:S109" si="50">R69+0.1</f>
        <v>23.100000000000001</v>
      </c>
      <c r="T69" s="49">
        <v>29</v>
      </c>
      <c r="U69" s="49">
        <f t="shared" ref="U69:U132" si="51">T69+0.1</f>
        <v>29.100000000000001</v>
      </c>
      <c r="Y69" s="2">
        <v>65</v>
      </c>
      <c r="Z69" s="2" t="str">
        <f t="shared" si="43"/>
        <v/>
      </c>
      <c r="AA69" s="2" t="str">
        <f t="shared" ref="AA69:AA104" si="52">IF(Z69="","",VLOOKUP($Z69,$C$5:$L$273,AA$1))</f>
        <v/>
      </c>
      <c r="AB69" s="2" t="str">
        <f t="shared" ref="AB69:AB104" si="53">IF(Z69="","",VLOOKUP($Z69,$C$5:$L$273,AB$1))</f>
        <v/>
      </c>
      <c r="AC69" s="2" t="str">
        <f t="shared" ref="AC69:AC104" si="54">IF(Z69="","",VLOOKUP($Z69,$C$5:$L$273,AC$1))</f>
        <v/>
      </c>
      <c r="AD69" s="2" t="str">
        <f t="shared" ref="AD69:AD104" si="55">IF(Z69="","",VLOOKUP($Z69,$C$5:$L$273,AD$1))</f>
        <v/>
      </c>
      <c r="AE69" s="2" t="str">
        <f t="shared" ref="AE69:AE104" si="56">IF(Z69="","",VLOOKUP($Z69,$C$5:$L$273,AE$1))</f>
        <v/>
      </c>
      <c r="AF69" s="2" t="str">
        <f t="shared" ref="AF69:AF104" si="57">IF(Z69="","",VLOOKUP($Z69,$C$5:$L$273,AF$1))</f>
        <v/>
      </c>
      <c r="AG69" s="2" t="str">
        <f t="shared" ref="AG69:AG104" si="58">IF(Z69="","",VLOOKUP($Z69,$C$5:$L$273,AG$1))</f>
        <v/>
      </c>
      <c r="AH69" s="2" t="str">
        <f t="shared" ref="AH69:AH104" si="59">IF(Z69="","",VLOOKUP($Z69,$C$5:$L$273,AH$1))</f>
        <v/>
      </c>
      <c r="AJ69" s="2" t="e">
        <f>IF(#REF!="","",VLOOKUP(#REF!,$A$5:$C$173,3,))</f>
        <v>#REF!</v>
      </c>
      <c r="AK69" s="2" t="e">
        <f t="shared" si="39"/>
        <v>#REF!</v>
      </c>
      <c r="AL69" s="2" t="e">
        <f t="shared" si="39"/>
        <v>#REF!</v>
      </c>
      <c r="AM69" s="2" t="e">
        <f t="shared" si="39"/>
        <v>#REF!</v>
      </c>
      <c r="AN69" s="2" t="e">
        <f t="shared" si="39"/>
        <v>#REF!</v>
      </c>
      <c r="AO69" s="2" t="e">
        <f t="shared" si="39"/>
        <v>#REF!</v>
      </c>
      <c r="AP69" s="2" t="e">
        <f t="shared" si="39"/>
        <v>#REF!</v>
      </c>
      <c r="AQ69" s="2" t="e">
        <f t="shared" si="39"/>
        <v>#REF!</v>
      </c>
      <c r="AR69" s="2" t="e">
        <f t="shared" ref="AL69:AR104" si="60">IF($AJ69="","",VLOOKUP($AJ69,$C$5:$L$273,AR$1))</f>
        <v>#REF!</v>
      </c>
      <c r="BA69" s="66" t="str">
        <f t="shared" si="28"/>
        <v/>
      </c>
      <c r="BB69" s="67"/>
      <c r="BC69" s="68"/>
      <c r="BD69" s="68"/>
      <c r="BE69" s="69"/>
      <c r="BF69" s="73"/>
      <c r="BG69" s="72" t="str">
        <f t="shared" si="38"/>
        <v/>
      </c>
      <c r="BH69" s="72"/>
      <c r="BI69" s="72"/>
      <c r="BJ69" s="72" t="str">
        <f t="shared" si="30"/>
        <v/>
      </c>
      <c r="BK69" s="72" t="str">
        <f t="shared" si="31"/>
        <v/>
      </c>
      <c r="BL69" s="72" t="str">
        <f t="shared" si="32"/>
        <v/>
      </c>
      <c r="BN69" s="1" t="str">
        <f t="shared" si="33"/>
        <v/>
      </c>
      <c r="BO69" s="1">
        <f t="shared" si="34"/>
        <v>5</v>
      </c>
      <c r="BP69" s="1" t="str">
        <f t="shared" si="35"/>
        <v>F</v>
      </c>
      <c r="BQ69" s="1" t="str">
        <f t="shared" si="36"/>
        <v>0</v>
      </c>
      <c r="BT69" s="47">
        <v>10.039999999999999</v>
      </c>
      <c r="BU69" s="26">
        <v>4</v>
      </c>
      <c r="BV69" s="26">
        <v>124</v>
      </c>
      <c r="BW69" s="5"/>
      <c r="BX69" s="49">
        <v>1.1990000000000001</v>
      </c>
      <c r="BY69" s="49">
        <v>1.2</v>
      </c>
      <c r="BZ69" s="49">
        <v>1.264</v>
      </c>
      <c r="CA69" s="49">
        <v>1.2649999999999999</v>
      </c>
      <c r="CB69" s="49">
        <v>1.5249999999999999</v>
      </c>
      <c r="CC69" s="49">
        <v>1.526</v>
      </c>
      <c r="CE69" s="51">
        <v>1.212</v>
      </c>
      <c r="CF69" s="51">
        <v>1.2130000000000001</v>
      </c>
      <c r="CG69" s="51">
        <v>1.2770000000000001</v>
      </c>
      <c r="CH69" s="51">
        <v>1.278</v>
      </c>
      <c r="CI69" s="51">
        <v>1.5369999999999999</v>
      </c>
      <c r="CJ69" s="51">
        <v>1.5379999999999998</v>
      </c>
      <c r="CM69" s="1" t="e">
        <f>IF('Nutritional Status'!#REF!="","",IF('Nutritional Status'!#REF!&gt;CT69,$CU$3,IF('Nutritional Status'!#REF!&gt;CR69,$CS$3,IF('Nutritional Status'!#REF!&gt;CP69,$CQ$3,$CP$3))))</f>
        <v>#REF!</v>
      </c>
      <c r="CN69" s="2">
        <v>65</v>
      </c>
      <c r="CO69" s="1" t="str">
        <f t="shared" ref="CO69:CO132" si="61">Z69</f>
        <v/>
      </c>
      <c r="CP69" s="1" t="str">
        <f t="shared" si="41"/>
        <v/>
      </c>
      <c r="CQ69" s="1" t="str">
        <f t="shared" si="41"/>
        <v/>
      </c>
      <c r="CR69" s="1" t="str">
        <f t="shared" si="41"/>
        <v/>
      </c>
      <c r="CS69" s="1" t="str">
        <f t="shared" si="41"/>
        <v/>
      </c>
      <c r="CT69" s="1" t="str">
        <f t="shared" si="41"/>
        <v/>
      </c>
      <c r="CU69" s="1" t="str">
        <f t="shared" si="41"/>
        <v/>
      </c>
      <c r="CW69" s="2">
        <v>65</v>
      </c>
      <c r="CX69" s="1" t="e">
        <f t="shared" ref="CX69:CX132" si="62">AJ69</f>
        <v>#REF!</v>
      </c>
      <c r="CY69" s="1" t="e">
        <f t="shared" si="40"/>
        <v>#REF!</v>
      </c>
      <c r="CZ69" s="1" t="e">
        <f t="shared" si="40"/>
        <v>#REF!</v>
      </c>
      <c r="DA69" s="1" t="e">
        <f t="shared" si="40"/>
        <v>#REF!</v>
      </c>
      <c r="DB69" s="1" t="e">
        <f t="shared" si="40"/>
        <v>#REF!</v>
      </c>
      <c r="DC69" s="1" t="e">
        <f t="shared" si="40"/>
        <v>#REF!</v>
      </c>
      <c r="DD69" s="1" t="e">
        <f t="shared" si="40"/>
        <v>#REF!</v>
      </c>
    </row>
    <row r="70" ht="15" customHeight="1">
      <c r="A70" s="47">
        <v>10.050000000000001</v>
      </c>
      <c r="B70" s="26">
        <v>5</v>
      </c>
      <c r="C70" s="26">
        <v>125</v>
      </c>
      <c r="D70" s="5"/>
      <c r="E70" s="48">
        <v>12.800000000000001</v>
      </c>
      <c r="F70" s="48">
        <f t="shared" si="44"/>
        <v>12.9</v>
      </c>
      <c r="G70" s="48">
        <v>13.800000000000001</v>
      </c>
      <c r="H70" s="48">
        <f t="shared" si="45"/>
        <v>13.9</v>
      </c>
      <c r="I70" s="48">
        <v>21.800000000000001</v>
      </c>
      <c r="J70" s="48">
        <f t="shared" si="46"/>
        <v>21.900000000000002</v>
      </c>
      <c r="K70" s="49">
        <v>26.899999999999999</v>
      </c>
      <c r="L70" s="49">
        <f t="shared" si="47"/>
        <v>27</v>
      </c>
      <c r="M70" s="3"/>
      <c r="N70" s="48">
        <v>12.4</v>
      </c>
      <c r="O70" s="48">
        <f t="shared" si="48"/>
        <v>12.5</v>
      </c>
      <c r="P70" s="49">
        <v>13.5</v>
      </c>
      <c r="Q70" s="49">
        <f t="shared" si="49"/>
        <v>13.6</v>
      </c>
      <c r="R70" s="49">
        <v>23.100000000000001</v>
      </c>
      <c r="S70" s="49">
        <f t="shared" si="50"/>
        <v>23.200000000000003</v>
      </c>
      <c r="T70" s="49">
        <v>29.100000000000001</v>
      </c>
      <c r="U70" s="49">
        <f t="shared" si="51"/>
        <v>29.200000000000003</v>
      </c>
      <c r="Y70" s="2">
        <v>66</v>
      </c>
      <c r="Z70" s="2" t="str">
        <f t="shared" si="43"/>
        <v/>
      </c>
      <c r="AA70" s="2" t="str">
        <f t="shared" si="52"/>
        <v/>
      </c>
      <c r="AB70" s="2" t="str">
        <f t="shared" si="53"/>
        <v/>
      </c>
      <c r="AC70" s="2" t="str">
        <f t="shared" si="54"/>
        <v/>
      </c>
      <c r="AD70" s="2" t="str">
        <f t="shared" si="55"/>
        <v/>
      </c>
      <c r="AE70" s="2" t="str">
        <f t="shared" si="56"/>
        <v/>
      </c>
      <c r="AF70" s="2" t="str">
        <f t="shared" si="57"/>
        <v/>
      </c>
      <c r="AG70" s="2" t="str">
        <f t="shared" si="58"/>
        <v/>
      </c>
      <c r="AH70" s="2" t="str">
        <f t="shared" si="59"/>
        <v/>
      </c>
      <c r="AJ70" s="2" t="e">
        <f>IF(#REF!="","",VLOOKUP(#REF!,$A$5:$C$173,3,))</f>
        <v>#REF!</v>
      </c>
      <c r="AK70" s="2" t="e">
        <f t="shared" si="39"/>
        <v>#REF!</v>
      </c>
      <c r="AL70" s="2" t="e">
        <f t="shared" si="60"/>
        <v>#REF!</v>
      </c>
      <c r="AM70" s="2" t="e">
        <f t="shared" si="60"/>
        <v>#REF!</v>
      </c>
      <c r="AN70" s="2" t="e">
        <f t="shared" si="60"/>
        <v>#REF!</v>
      </c>
      <c r="AO70" s="2" t="e">
        <f t="shared" si="60"/>
        <v>#REF!</v>
      </c>
      <c r="AP70" s="2" t="e">
        <f t="shared" si="60"/>
        <v>#REF!</v>
      </c>
      <c r="AQ70" s="2" t="e">
        <f t="shared" si="60"/>
        <v>#REF!</v>
      </c>
      <c r="AR70" s="2" t="e">
        <f t="shared" si="60"/>
        <v>#REF!</v>
      </c>
      <c r="BA70" s="66" t="str">
        <f t="shared" si="28"/>
        <v/>
      </c>
      <c r="BB70" s="67"/>
      <c r="BC70" s="68"/>
      <c r="BD70" s="68"/>
      <c r="BE70" s="69"/>
      <c r="BF70" s="73"/>
      <c r="BG70" s="72" t="str">
        <f t="shared" si="38"/>
        <v/>
      </c>
      <c r="BH70" s="72"/>
      <c r="BI70" s="72"/>
      <c r="BJ70" s="72" t="str">
        <f t="shared" si="30"/>
        <v/>
      </c>
      <c r="BK70" s="72" t="str">
        <f t="shared" si="31"/>
        <v/>
      </c>
      <c r="BL70" s="72" t="str">
        <f t="shared" si="32"/>
        <v/>
      </c>
      <c r="BN70" s="1" t="str">
        <f t="shared" si="33"/>
        <v/>
      </c>
      <c r="BO70" s="1">
        <f t="shared" si="34"/>
        <v>5</v>
      </c>
      <c r="BP70" s="1" t="str">
        <f t="shared" si="35"/>
        <v>F</v>
      </c>
      <c r="BQ70" s="1" t="str">
        <f t="shared" si="36"/>
        <v>0</v>
      </c>
      <c r="BT70" s="47">
        <v>10.050000000000001</v>
      </c>
      <c r="BU70" s="26">
        <v>5</v>
      </c>
      <c r="BV70" s="26">
        <v>125</v>
      </c>
      <c r="BW70" s="5"/>
      <c r="BX70" s="49">
        <v>1.2030000000000001</v>
      </c>
      <c r="BY70" s="49">
        <v>1.204</v>
      </c>
      <c r="BZ70" s="49">
        <v>1.268</v>
      </c>
      <c r="CA70" s="49">
        <v>1.2690000000000001</v>
      </c>
      <c r="CB70" s="49">
        <v>1.53</v>
      </c>
      <c r="CC70" s="49">
        <v>1.5309999999999999</v>
      </c>
      <c r="CE70" s="51">
        <v>1.2160000000000002</v>
      </c>
      <c r="CF70" s="51">
        <v>1.2170000000000001</v>
      </c>
      <c r="CG70" s="51">
        <v>1.2809999999999999</v>
      </c>
      <c r="CH70" s="51">
        <v>1.2819999999999998</v>
      </c>
      <c r="CI70" s="51">
        <v>1.5430000000000001</v>
      </c>
      <c r="CJ70" s="51">
        <v>1.544</v>
      </c>
      <c r="CM70" s="1" t="e">
        <f>IF('Nutritional Status'!#REF!="","",IF('Nutritional Status'!#REF!&gt;CT70,$CU$3,IF('Nutritional Status'!#REF!&gt;CR70,$CS$3,IF('Nutritional Status'!#REF!&gt;CP70,$CQ$3,$CP$3))))</f>
        <v>#REF!</v>
      </c>
      <c r="CN70" s="2">
        <v>66</v>
      </c>
      <c r="CO70" s="1" t="str">
        <f t="shared" si="61"/>
        <v/>
      </c>
      <c r="CP70" s="1" t="str">
        <f t="shared" si="41"/>
        <v/>
      </c>
      <c r="CQ70" s="1" t="str">
        <f t="shared" si="41"/>
        <v/>
      </c>
      <c r="CR70" s="1" t="str">
        <f t="shared" si="41"/>
        <v/>
      </c>
      <c r="CS70" s="1" t="str">
        <f t="shared" si="41"/>
        <v/>
      </c>
      <c r="CT70" s="1" t="str">
        <f t="shared" si="41"/>
        <v/>
      </c>
      <c r="CU70" s="1" t="str">
        <f t="shared" si="41"/>
        <v/>
      </c>
      <c r="CW70" s="2">
        <v>66</v>
      </c>
      <c r="CX70" s="1" t="e">
        <f t="shared" si="62"/>
        <v>#REF!</v>
      </c>
      <c r="CY70" s="1" t="e">
        <f t="shared" si="40"/>
        <v>#REF!</v>
      </c>
      <c r="CZ70" s="1" t="e">
        <f t="shared" si="40"/>
        <v>#REF!</v>
      </c>
      <c r="DA70" s="1" t="e">
        <f t="shared" si="40"/>
        <v>#REF!</v>
      </c>
      <c r="DB70" s="1" t="e">
        <f t="shared" si="40"/>
        <v>#REF!</v>
      </c>
      <c r="DC70" s="1" t="e">
        <f t="shared" si="40"/>
        <v>#REF!</v>
      </c>
      <c r="DD70" s="1" t="e">
        <f t="shared" si="40"/>
        <v>#REF!</v>
      </c>
    </row>
    <row r="71" ht="15" customHeight="1">
      <c r="A71" s="47">
        <v>10.06</v>
      </c>
      <c r="B71" s="26">
        <v>6</v>
      </c>
      <c r="C71" s="26">
        <v>126</v>
      </c>
      <c r="D71" s="5"/>
      <c r="E71" s="48">
        <v>12.800000000000001</v>
      </c>
      <c r="F71" s="48">
        <f t="shared" si="44"/>
        <v>12.9</v>
      </c>
      <c r="G71" s="48">
        <v>13.800000000000001</v>
      </c>
      <c r="H71" s="48">
        <f t="shared" si="45"/>
        <v>13.9</v>
      </c>
      <c r="I71" s="48">
        <v>21.899999999999999</v>
      </c>
      <c r="J71" s="48">
        <f t="shared" si="46"/>
        <v>22</v>
      </c>
      <c r="K71" s="49">
        <v>27</v>
      </c>
      <c r="L71" s="49">
        <f t="shared" si="47"/>
        <v>27.100000000000001</v>
      </c>
      <c r="M71" s="3"/>
      <c r="N71" s="48">
        <v>12.4</v>
      </c>
      <c r="O71" s="48">
        <f t="shared" si="48"/>
        <v>12.5</v>
      </c>
      <c r="P71" s="49">
        <v>13.6</v>
      </c>
      <c r="Q71" s="49">
        <f t="shared" si="49"/>
        <v>13.699999999999999</v>
      </c>
      <c r="R71" s="49">
        <v>23.199999999999999</v>
      </c>
      <c r="S71" s="49">
        <f t="shared" si="50"/>
        <v>23.300000000000001</v>
      </c>
      <c r="T71" s="49">
        <v>29.300000000000001</v>
      </c>
      <c r="U71" s="49">
        <f t="shared" si="51"/>
        <v>29.400000000000002</v>
      </c>
      <c r="Y71" s="2">
        <v>67</v>
      </c>
      <c r="Z71" s="2" t="str">
        <f t="shared" si="43"/>
        <v/>
      </c>
      <c r="AA71" s="2" t="str">
        <f t="shared" si="52"/>
        <v/>
      </c>
      <c r="AB71" s="2" t="str">
        <f t="shared" si="53"/>
        <v/>
      </c>
      <c r="AC71" s="2" t="str">
        <f t="shared" si="54"/>
        <v/>
      </c>
      <c r="AD71" s="2" t="str">
        <f t="shared" si="55"/>
        <v/>
      </c>
      <c r="AE71" s="2" t="str">
        <f t="shared" si="56"/>
        <v/>
      </c>
      <c r="AF71" s="2" t="str">
        <f t="shared" si="57"/>
        <v/>
      </c>
      <c r="AG71" s="2" t="str">
        <f t="shared" si="58"/>
        <v/>
      </c>
      <c r="AH71" s="2" t="str">
        <f t="shared" si="59"/>
        <v/>
      </c>
      <c r="AJ71" s="2" t="e">
        <f>IF(#REF!="","",VLOOKUP(#REF!,$A$5:$C$173,3,))</f>
        <v>#REF!</v>
      </c>
      <c r="AK71" s="2" t="e">
        <f t="shared" si="39"/>
        <v>#REF!</v>
      </c>
      <c r="AL71" s="2" t="e">
        <f t="shared" si="60"/>
        <v>#REF!</v>
      </c>
      <c r="AM71" s="2" t="e">
        <f t="shared" si="60"/>
        <v>#REF!</v>
      </c>
      <c r="AN71" s="2" t="e">
        <f t="shared" si="60"/>
        <v>#REF!</v>
      </c>
      <c r="AO71" s="2" t="e">
        <f t="shared" si="60"/>
        <v>#REF!</v>
      </c>
      <c r="AP71" s="2" t="e">
        <f t="shared" si="60"/>
        <v>#REF!</v>
      </c>
      <c r="AQ71" s="2" t="e">
        <f t="shared" si="60"/>
        <v>#REF!</v>
      </c>
      <c r="AR71" s="2" t="e">
        <f t="shared" si="60"/>
        <v>#REF!</v>
      </c>
      <c r="BA71" s="66" t="str">
        <f t="shared" si="28"/>
        <v/>
      </c>
      <c r="BB71" s="67"/>
      <c r="BC71" s="68"/>
      <c r="BD71" s="68"/>
      <c r="BE71" s="69"/>
      <c r="BF71" s="73"/>
      <c r="BG71" s="72" t="str">
        <f t="shared" si="38"/>
        <v/>
      </c>
      <c r="BH71" s="72"/>
      <c r="BI71" s="72"/>
      <c r="BJ71" s="72" t="str">
        <f t="shared" si="30"/>
        <v/>
      </c>
      <c r="BK71" s="72" t="str">
        <f t="shared" si="31"/>
        <v/>
      </c>
      <c r="BL71" s="72" t="str">
        <f t="shared" si="32"/>
        <v/>
      </c>
      <c r="BN71" s="1" t="str">
        <f t="shared" si="33"/>
        <v/>
      </c>
      <c r="BO71" s="1">
        <f t="shared" si="34"/>
        <v>5</v>
      </c>
      <c r="BP71" s="1" t="str">
        <f t="shared" si="35"/>
        <v>F</v>
      </c>
      <c r="BQ71" s="1" t="str">
        <f t="shared" si="36"/>
        <v>0</v>
      </c>
      <c r="BT71" s="47">
        <v>10.06</v>
      </c>
      <c r="BU71" s="26">
        <v>6</v>
      </c>
      <c r="BV71" s="26">
        <v>126</v>
      </c>
      <c r="BW71" s="5"/>
      <c r="BX71" s="49">
        <v>1.206</v>
      </c>
      <c r="BY71" s="49">
        <v>1.2069999999999999</v>
      </c>
      <c r="BZ71" s="49">
        <v>1.272</v>
      </c>
      <c r="CA71" s="49">
        <v>1.2729999999999999</v>
      </c>
      <c r="CB71" s="49">
        <v>1.5349999999999999</v>
      </c>
      <c r="CC71" s="49">
        <v>1.536</v>
      </c>
      <c r="CE71" s="51">
        <v>1.2210000000000001</v>
      </c>
      <c r="CF71" s="51">
        <v>1.222</v>
      </c>
      <c r="CG71" s="51">
        <v>1.286</v>
      </c>
      <c r="CH71" s="51">
        <v>1.2869999999999999</v>
      </c>
      <c r="CI71" s="51">
        <v>1.548</v>
      </c>
      <c r="CJ71" s="51">
        <v>1.5490000000000002</v>
      </c>
      <c r="CM71" s="1" t="e">
        <f>IF('Nutritional Status'!#REF!="","",IF('Nutritional Status'!#REF!&gt;CT71,$CU$3,IF('Nutritional Status'!#REF!&gt;CR71,$CS$3,IF('Nutritional Status'!#REF!&gt;CP71,$CQ$3,$CP$3))))</f>
        <v>#REF!</v>
      </c>
      <c r="CN71" s="2">
        <v>67</v>
      </c>
      <c r="CO71" s="1" t="str">
        <f t="shared" si="61"/>
        <v/>
      </c>
      <c r="CP71" s="1" t="str">
        <f t="shared" si="41"/>
        <v/>
      </c>
      <c r="CQ71" s="1" t="str">
        <f t="shared" si="41"/>
        <v/>
      </c>
      <c r="CR71" s="1" t="str">
        <f t="shared" si="41"/>
        <v/>
      </c>
      <c r="CS71" s="1" t="str">
        <f t="shared" si="41"/>
        <v/>
      </c>
      <c r="CT71" s="1" t="str">
        <f t="shared" si="41"/>
        <v/>
      </c>
      <c r="CU71" s="1" t="str">
        <f t="shared" si="41"/>
        <v/>
      </c>
      <c r="CW71" s="2">
        <v>67</v>
      </c>
      <c r="CX71" s="1" t="e">
        <f t="shared" si="62"/>
        <v>#REF!</v>
      </c>
      <c r="CY71" s="1" t="e">
        <f t="shared" si="40"/>
        <v>#REF!</v>
      </c>
      <c r="CZ71" s="1" t="e">
        <f t="shared" si="40"/>
        <v>#REF!</v>
      </c>
      <c r="DA71" s="1" t="e">
        <f t="shared" si="40"/>
        <v>#REF!</v>
      </c>
      <c r="DB71" s="1" t="e">
        <f t="shared" si="40"/>
        <v>#REF!</v>
      </c>
      <c r="DC71" s="1" t="e">
        <f t="shared" si="40"/>
        <v>#REF!</v>
      </c>
      <c r="DD71" s="1" t="e">
        <f t="shared" si="40"/>
        <v>#REF!</v>
      </c>
    </row>
    <row r="72" ht="15" customHeight="1">
      <c r="A72" s="47">
        <v>10.07</v>
      </c>
      <c r="B72" s="26">
        <v>7</v>
      </c>
      <c r="C72" s="26">
        <v>127</v>
      </c>
      <c r="D72" s="5"/>
      <c r="E72" s="48">
        <v>12.800000000000001</v>
      </c>
      <c r="F72" s="48">
        <f t="shared" si="44"/>
        <v>12.9</v>
      </c>
      <c r="G72" s="48">
        <v>13.800000000000001</v>
      </c>
      <c r="H72" s="48">
        <f t="shared" si="45"/>
        <v>13.9</v>
      </c>
      <c r="I72" s="48">
        <v>22</v>
      </c>
      <c r="J72" s="48">
        <f t="shared" si="46"/>
        <v>22.100000000000001</v>
      </c>
      <c r="K72" s="49">
        <v>27.199999999999999</v>
      </c>
      <c r="L72" s="49">
        <f t="shared" si="47"/>
        <v>27.300000000000001</v>
      </c>
      <c r="M72" s="3"/>
      <c r="N72" s="48">
        <v>12.5</v>
      </c>
      <c r="O72" s="48">
        <f t="shared" si="48"/>
        <v>12.6</v>
      </c>
      <c r="P72" s="49">
        <v>13.6</v>
      </c>
      <c r="Q72" s="49">
        <f t="shared" si="49"/>
        <v>13.699999999999999</v>
      </c>
      <c r="R72" s="49">
        <v>23.300000000000001</v>
      </c>
      <c r="S72" s="49">
        <f t="shared" si="50"/>
        <v>23.400000000000002</v>
      </c>
      <c r="T72" s="49">
        <v>29.399999999999999</v>
      </c>
      <c r="U72" s="49">
        <f t="shared" si="51"/>
        <v>29.5</v>
      </c>
      <c r="Y72" s="2">
        <v>68</v>
      </c>
      <c r="Z72" s="2" t="str">
        <f t="shared" si="43"/>
        <v/>
      </c>
      <c r="AA72" s="2" t="str">
        <f t="shared" si="52"/>
        <v/>
      </c>
      <c r="AB72" s="2" t="str">
        <f t="shared" si="53"/>
        <v/>
      </c>
      <c r="AC72" s="2" t="str">
        <f t="shared" si="54"/>
        <v/>
      </c>
      <c r="AD72" s="2" t="str">
        <f t="shared" si="55"/>
        <v/>
      </c>
      <c r="AE72" s="2" t="str">
        <f t="shared" si="56"/>
        <v/>
      </c>
      <c r="AF72" s="2" t="str">
        <f t="shared" si="57"/>
        <v/>
      </c>
      <c r="AG72" s="2" t="str">
        <f t="shared" si="58"/>
        <v/>
      </c>
      <c r="AH72" s="2" t="str">
        <f t="shared" si="59"/>
        <v/>
      </c>
      <c r="AJ72" s="2" t="e">
        <f>IF(#REF!="","",VLOOKUP(#REF!,$A$5:$C$173,3,))</f>
        <v>#REF!</v>
      </c>
      <c r="AK72" s="2" t="e">
        <f t="shared" si="39"/>
        <v>#REF!</v>
      </c>
      <c r="AL72" s="2" t="e">
        <f t="shared" si="60"/>
        <v>#REF!</v>
      </c>
      <c r="AM72" s="2" t="e">
        <f t="shared" si="60"/>
        <v>#REF!</v>
      </c>
      <c r="AN72" s="2" t="e">
        <f t="shared" si="60"/>
        <v>#REF!</v>
      </c>
      <c r="AO72" s="2" t="e">
        <f t="shared" si="60"/>
        <v>#REF!</v>
      </c>
      <c r="AP72" s="2" t="e">
        <f t="shared" si="60"/>
        <v>#REF!</v>
      </c>
      <c r="AQ72" s="2" t="e">
        <f t="shared" si="60"/>
        <v>#REF!</v>
      </c>
      <c r="AR72" s="2" t="e">
        <f t="shared" si="60"/>
        <v>#REF!</v>
      </c>
      <c r="BA72" s="66" t="str">
        <f t="shared" si="28"/>
        <v/>
      </c>
      <c r="BB72" s="67"/>
      <c r="BC72" s="68"/>
      <c r="BD72" s="68"/>
      <c r="BE72" s="69"/>
      <c r="BF72" s="73"/>
      <c r="BG72" s="72" t="str">
        <f t="shared" si="38"/>
        <v/>
      </c>
      <c r="BH72" s="72"/>
      <c r="BI72" s="72"/>
      <c r="BJ72" s="72" t="str">
        <f t="shared" si="30"/>
        <v/>
      </c>
      <c r="BK72" s="72" t="str">
        <f t="shared" si="31"/>
        <v/>
      </c>
      <c r="BL72" s="72" t="str">
        <f t="shared" si="32"/>
        <v/>
      </c>
      <c r="BN72" s="1" t="str">
        <f t="shared" si="33"/>
        <v/>
      </c>
      <c r="BO72" s="1">
        <f t="shared" si="34"/>
        <v>5</v>
      </c>
      <c r="BP72" s="1" t="str">
        <f t="shared" si="35"/>
        <v>F</v>
      </c>
      <c r="BQ72" s="1" t="str">
        <f t="shared" si="36"/>
        <v>0</v>
      </c>
      <c r="BT72" s="47">
        <v>10.07</v>
      </c>
      <c r="BU72" s="26">
        <v>7</v>
      </c>
      <c r="BV72" s="26">
        <v>127</v>
      </c>
      <c r="BW72" s="5"/>
      <c r="BX72" s="49">
        <v>1.21</v>
      </c>
      <c r="BY72" s="49">
        <v>1.2109999999999999</v>
      </c>
      <c r="BZ72" s="49">
        <v>1.276</v>
      </c>
      <c r="CA72" s="49">
        <v>1.2770000000000001</v>
      </c>
      <c r="CB72" s="49">
        <v>1.54</v>
      </c>
      <c r="CC72" s="49">
        <v>1.5409999999999999</v>
      </c>
      <c r="CE72" s="51">
        <v>1.226</v>
      </c>
      <c r="CF72" s="51">
        <v>1.2270000000000001</v>
      </c>
      <c r="CG72" s="51">
        <v>1.2909999999999999</v>
      </c>
      <c r="CH72" s="51">
        <v>1.2919999999999998</v>
      </c>
      <c r="CI72" s="51">
        <v>1.554</v>
      </c>
      <c r="CJ72" s="51">
        <v>1.5549999999999999</v>
      </c>
      <c r="CM72" s="1" t="e">
        <f>IF('Nutritional Status'!#REF!="","",IF('Nutritional Status'!#REF!&gt;CT72,$CU$3,IF('Nutritional Status'!#REF!&gt;CR72,$CS$3,IF('Nutritional Status'!#REF!&gt;CP72,$CQ$3,$CP$3))))</f>
        <v>#REF!</v>
      </c>
      <c r="CN72" s="2">
        <v>68</v>
      </c>
      <c r="CO72" s="1" t="str">
        <f t="shared" si="61"/>
        <v/>
      </c>
      <c r="CP72" s="1" t="str">
        <f t="shared" si="41"/>
        <v/>
      </c>
      <c r="CQ72" s="1" t="str">
        <f t="shared" si="41"/>
        <v/>
      </c>
      <c r="CR72" s="1" t="str">
        <f t="shared" si="41"/>
        <v/>
      </c>
      <c r="CS72" s="1" t="str">
        <f t="shared" si="41"/>
        <v/>
      </c>
      <c r="CT72" s="1" t="str">
        <f t="shared" si="41"/>
        <v/>
      </c>
      <c r="CU72" s="1" t="str">
        <f t="shared" si="41"/>
        <v/>
      </c>
      <c r="CW72" s="2">
        <v>68</v>
      </c>
      <c r="CX72" s="1" t="e">
        <f t="shared" si="62"/>
        <v>#REF!</v>
      </c>
      <c r="CY72" s="1" t="e">
        <f t="shared" si="40"/>
        <v>#REF!</v>
      </c>
      <c r="CZ72" s="1" t="e">
        <f t="shared" si="40"/>
        <v>#REF!</v>
      </c>
      <c r="DA72" s="1" t="e">
        <f t="shared" si="40"/>
        <v>#REF!</v>
      </c>
      <c r="DB72" s="1" t="e">
        <f t="shared" si="40"/>
        <v>#REF!</v>
      </c>
      <c r="DC72" s="1" t="e">
        <f t="shared" si="40"/>
        <v>#REF!</v>
      </c>
      <c r="DD72" s="1" t="e">
        <f t="shared" si="40"/>
        <v>#REF!</v>
      </c>
    </row>
    <row r="73" ht="15" customHeight="1">
      <c r="A73" s="47">
        <v>10.08</v>
      </c>
      <c r="B73" s="26">
        <v>8</v>
      </c>
      <c r="C73" s="26">
        <v>128</v>
      </c>
      <c r="D73" s="5"/>
      <c r="E73" s="48">
        <v>12.9</v>
      </c>
      <c r="F73" s="48">
        <f t="shared" si="44"/>
        <v>13</v>
      </c>
      <c r="G73" s="48">
        <f t="shared" si="42"/>
        <v>13.800000000000001</v>
      </c>
      <c r="H73" s="48">
        <f t="shared" si="45"/>
        <v>13.9</v>
      </c>
      <c r="I73" s="48">
        <v>22.100000000000001</v>
      </c>
      <c r="J73" s="48">
        <f t="shared" si="46"/>
        <v>22.200000000000003</v>
      </c>
      <c r="K73" s="49">
        <v>27.399999999999999</v>
      </c>
      <c r="L73" s="49">
        <f t="shared" si="47"/>
        <v>27.5</v>
      </c>
      <c r="M73" s="3"/>
      <c r="N73" s="48">
        <v>12.5</v>
      </c>
      <c r="O73" s="48">
        <f t="shared" si="48"/>
        <v>12.6</v>
      </c>
      <c r="P73" s="49">
        <v>13.6</v>
      </c>
      <c r="Q73" s="49">
        <f t="shared" si="49"/>
        <v>13.699999999999999</v>
      </c>
      <c r="R73" s="49">
        <v>23.399999999999999</v>
      </c>
      <c r="S73" s="49">
        <f t="shared" si="50"/>
        <v>23.5</v>
      </c>
      <c r="T73" s="49">
        <v>29.600000000000001</v>
      </c>
      <c r="U73" s="49">
        <f t="shared" si="51"/>
        <v>29.700000000000003</v>
      </c>
      <c r="Y73" s="2">
        <v>69</v>
      </c>
      <c r="Z73" s="2" t="str">
        <f t="shared" si="43"/>
        <v/>
      </c>
      <c r="AA73" s="2" t="str">
        <f t="shared" si="52"/>
        <v/>
      </c>
      <c r="AB73" s="2" t="str">
        <f t="shared" si="53"/>
        <v/>
      </c>
      <c r="AC73" s="2" t="str">
        <f t="shared" si="54"/>
        <v/>
      </c>
      <c r="AD73" s="2" t="str">
        <f t="shared" si="55"/>
        <v/>
      </c>
      <c r="AE73" s="2" t="str">
        <f t="shared" si="56"/>
        <v/>
      </c>
      <c r="AF73" s="2" t="str">
        <f t="shared" si="57"/>
        <v/>
      </c>
      <c r="AG73" s="2" t="str">
        <f t="shared" si="58"/>
        <v/>
      </c>
      <c r="AH73" s="2" t="str">
        <f t="shared" si="59"/>
        <v/>
      </c>
      <c r="AJ73" s="2" t="e">
        <f>IF(#REF!="","",VLOOKUP(#REF!,$A$5:$C$173,3,))</f>
        <v>#REF!</v>
      </c>
      <c r="AK73" s="2" t="e">
        <f t="shared" si="39"/>
        <v>#REF!</v>
      </c>
      <c r="AL73" s="2" t="e">
        <f t="shared" si="60"/>
        <v>#REF!</v>
      </c>
      <c r="AM73" s="2" t="e">
        <f t="shared" si="60"/>
        <v>#REF!</v>
      </c>
      <c r="AN73" s="2" t="e">
        <f t="shared" si="60"/>
        <v>#REF!</v>
      </c>
      <c r="AO73" s="2" t="e">
        <f t="shared" si="60"/>
        <v>#REF!</v>
      </c>
      <c r="AP73" s="2" t="e">
        <f t="shared" si="60"/>
        <v>#REF!</v>
      </c>
      <c r="AQ73" s="2" t="e">
        <f t="shared" si="60"/>
        <v>#REF!</v>
      </c>
      <c r="AR73" s="2" t="e">
        <f t="shared" si="60"/>
        <v>#REF!</v>
      </c>
      <c r="BA73" s="66" t="str">
        <f t="shared" si="28"/>
        <v/>
      </c>
      <c r="BB73" s="67"/>
      <c r="BC73" s="68"/>
      <c r="BD73" s="68"/>
      <c r="BE73" s="69"/>
      <c r="BF73" s="73"/>
      <c r="BG73" s="72" t="str">
        <f t="shared" si="38"/>
        <v/>
      </c>
      <c r="BH73" s="72"/>
      <c r="BI73" s="72"/>
      <c r="BJ73" s="72" t="str">
        <f t="shared" si="30"/>
        <v/>
      </c>
      <c r="BK73" s="72" t="str">
        <f t="shared" si="31"/>
        <v/>
      </c>
      <c r="BL73" s="72" t="str">
        <f t="shared" si="32"/>
        <v/>
      </c>
      <c r="BN73" s="1" t="str">
        <f t="shared" si="33"/>
        <v/>
      </c>
      <c r="BO73" s="1">
        <f t="shared" si="34"/>
        <v>5</v>
      </c>
      <c r="BP73" s="1" t="str">
        <f t="shared" si="35"/>
        <v>F</v>
      </c>
      <c r="BQ73" s="1" t="str">
        <f t="shared" si="36"/>
        <v>0</v>
      </c>
      <c r="BT73" s="47">
        <v>10.08</v>
      </c>
      <c r="BU73" s="26">
        <v>8</v>
      </c>
      <c r="BV73" s="26">
        <v>128</v>
      </c>
      <c r="BW73" s="5"/>
      <c r="BX73" s="49">
        <v>1.2130000000000001</v>
      </c>
      <c r="BY73" s="49">
        <v>1.214</v>
      </c>
      <c r="BZ73" s="49">
        <v>1.28</v>
      </c>
      <c r="CA73" s="49">
        <v>1.2809999999999999</v>
      </c>
      <c r="CB73" s="49">
        <v>1.5449999999999999</v>
      </c>
      <c r="CC73" s="49">
        <v>1.546</v>
      </c>
      <c r="CE73" s="51">
        <v>1.2310000000000001</v>
      </c>
      <c r="CF73" s="51">
        <v>1.232</v>
      </c>
      <c r="CG73" s="51">
        <v>1.296</v>
      </c>
      <c r="CH73" s="51">
        <v>1.2969999999999999</v>
      </c>
      <c r="CI73" s="51">
        <v>1.5600000000000001</v>
      </c>
      <c r="CJ73" s="51">
        <v>1.5609999999999999</v>
      </c>
      <c r="CM73" s="1" t="e">
        <f>IF('Nutritional Status'!#REF!="","",IF('Nutritional Status'!#REF!&gt;CT73,$CU$3,IF('Nutritional Status'!#REF!&gt;CR73,$CS$3,IF('Nutritional Status'!#REF!&gt;CP73,$CQ$3,$CP$3))))</f>
        <v>#REF!</v>
      </c>
      <c r="CN73" s="2">
        <v>69</v>
      </c>
      <c r="CO73" s="1" t="str">
        <f t="shared" si="61"/>
        <v/>
      </c>
      <c r="CP73" s="1" t="str">
        <f t="shared" si="41"/>
        <v/>
      </c>
      <c r="CQ73" s="1" t="str">
        <f t="shared" si="41"/>
        <v/>
      </c>
      <c r="CR73" s="1" t="str">
        <f t="shared" si="41"/>
        <v/>
      </c>
      <c r="CS73" s="1" t="str">
        <f t="shared" si="41"/>
        <v/>
      </c>
      <c r="CT73" s="1" t="str">
        <f t="shared" si="41"/>
        <v/>
      </c>
      <c r="CU73" s="1" t="str">
        <f t="shared" si="41"/>
        <v/>
      </c>
      <c r="CW73" s="2">
        <v>69</v>
      </c>
      <c r="CX73" s="1" t="e">
        <f t="shared" si="62"/>
        <v>#REF!</v>
      </c>
      <c r="CY73" s="1" t="e">
        <f t="shared" si="40"/>
        <v>#REF!</v>
      </c>
      <c r="CZ73" s="1" t="e">
        <f t="shared" si="40"/>
        <v>#REF!</v>
      </c>
      <c r="DA73" s="1" t="e">
        <f t="shared" si="40"/>
        <v>#REF!</v>
      </c>
      <c r="DB73" s="1" t="e">
        <f t="shared" si="40"/>
        <v>#REF!</v>
      </c>
      <c r="DC73" s="1" t="e">
        <f t="shared" si="40"/>
        <v>#REF!</v>
      </c>
      <c r="DD73" s="1" t="e">
        <f t="shared" si="40"/>
        <v>#REF!</v>
      </c>
    </row>
    <row r="74" ht="15" customHeight="1">
      <c r="A74" s="47">
        <v>10.09</v>
      </c>
      <c r="B74" s="26">
        <v>9</v>
      </c>
      <c r="C74" s="26">
        <v>129</v>
      </c>
      <c r="D74" s="5"/>
      <c r="E74" s="48">
        <v>12.9</v>
      </c>
      <c r="F74" s="48">
        <f t="shared" si="44"/>
        <v>13</v>
      </c>
      <c r="G74" s="48">
        <v>13.9</v>
      </c>
      <c r="H74" s="48">
        <f t="shared" si="45"/>
        <v>14</v>
      </c>
      <c r="I74" s="48">
        <v>22.199999999999999</v>
      </c>
      <c r="J74" s="48">
        <f t="shared" si="46"/>
        <v>22.300000000000001</v>
      </c>
      <c r="K74" s="49">
        <v>27.5</v>
      </c>
      <c r="L74" s="49">
        <f t="shared" si="47"/>
        <v>27.600000000000001</v>
      </c>
      <c r="M74" s="3"/>
      <c r="N74" s="48">
        <v>12.5</v>
      </c>
      <c r="O74" s="48">
        <f t="shared" si="48"/>
        <v>12.6</v>
      </c>
      <c r="P74" s="49">
        <v>13.699999999999999</v>
      </c>
      <c r="Q74" s="49">
        <f t="shared" si="49"/>
        <v>13.799999999999999</v>
      </c>
      <c r="R74" s="49">
        <v>23.5</v>
      </c>
      <c r="S74" s="49">
        <f t="shared" si="50"/>
        <v>23.600000000000001</v>
      </c>
      <c r="T74" s="49">
        <v>29.699999999999999</v>
      </c>
      <c r="U74" s="49">
        <f t="shared" si="51"/>
        <v>29.800000000000001</v>
      </c>
      <c r="Y74" s="2">
        <v>70</v>
      </c>
      <c r="Z74" s="2" t="e">
        <f t="shared" ref="Z74:Z91" si="63">IF('Nutritional Status'!#REF!="","",VLOOKUP('Nutritional Status'!#REF!,$A$5:$C$173,3,))</f>
        <v>#REF!</v>
      </c>
      <c r="AA74" s="2" t="e">
        <f t="shared" si="52"/>
        <v>#REF!</v>
      </c>
      <c r="AB74" s="2" t="e">
        <f t="shared" si="53"/>
        <v>#REF!</v>
      </c>
      <c r="AC74" s="2" t="e">
        <f t="shared" si="54"/>
        <v>#REF!</v>
      </c>
      <c r="AD74" s="2" t="e">
        <f t="shared" si="55"/>
        <v>#REF!</v>
      </c>
      <c r="AE74" s="2" t="e">
        <f t="shared" si="56"/>
        <v>#REF!</v>
      </c>
      <c r="AF74" s="2" t="e">
        <f t="shared" si="57"/>
        <v>#REF!</v>
      </c>
      <c r="AG74" s="2" t="e">
        <f t="shared" si="58"/>
        <v>#REF!</v>
      </c>
      <c r="AH74" s="2" t="e">
        <f t="shared" si="59"/>
        <v>#REF!</v>
      </c>
      <c r="AJ74" s="2" t="e">
        <f>IF(#REF!="","",VLOOKUP(#REF!,$A$5:$C$173,3,))</f>
        <v>#REF!</v>
      </c>
      <c r="AK74" s="2" t="e">
        <f t="shared" si="39"/>
        <v>#REF!</v>
      </c>
      <c r="AL74" s="2" t="e">
        <f t="shared" si="60"/>
        <v>#REF!</v>
      </c>
      <c r="AM74" s="2" t="e">
        <f t="shared" si="60"/>
        <v>#REF!</v>
      </c>
      <c r="AN74" s="2" t="e">
        <f t="shared" si="60"/>
        <v>#REF!</v>
      </c>
      <c r="AO74" s="2" t="e">
        <f t="shared" si="60"/>
        <v>#REF!</v>
      </c>
      <c r="AP74" s="2" t="e">
        <f t="shared" si="60"/>
        <v>#REF!</v>
      </c>
      <c r="AQ74" s="2" t="e">
        <f t="shared" si="60"/>
        <v>#REF!</v>
      </c>
      <c r="AR74" s="2" t="e">
        <f t="shared" si="60"/>
        <v>#REF!</v>
      </c>
      <c r="BA74" s="66" t="str">
        <f t="shared" si="28"/>
        <v/>
      </c>
      <c r="BB74" s="67"/>
      <c r="BC74" s="68"/>
      <c r="BD74" s="68"/>
      <c r="BE74" s="69"/>
      <c r="BF74" s="73"/>
      <c r="BG74" s="72" t="str">
        <f t="shared" si="38"/>
        <v/>
      </c>
      <c r="BH74" s="72"/>
      <c r="BI74" s="72"/>
      <c r="BJ74" s="72" t="str">
        <f t="shared" si="30"/>
        <v/>
      </c>
      <c r="BK74" s="72" t="str">
        <f t="shared" si="31"/>
        <v/>
      </c>
      <c r="BL74" s="72" t="str">
        <f t="shared" si="32"/>
        <v/>
      </c>
      <c r="BN74" s="1" t="str">
        <f t="shared" si="33"/>
        <v/>
      </c>
      <c r="BO74" s="1">
        <f t="shared" si="34"/>
        <v>5</v>
      </c>
      <c r="BP74" s="1" t="str">
        <f t="shared" si="35"/>
        <v>F</v>
      </c>
      <c r="BQ74" s="1" t="str">
        <f t="shared" si="36"/>
        <v>0</v>
      </c>
      <c r="BT74" s="47">
        <v>10.09</v>
      </c>
      <c r="BU74" s="26">
        <v>9</v>
      </c>
      <c r="BV74" s="26">
        <v>129</v>
      </c>
      <c r="BW74" s="5"/>
      <c r="BX74" s="49">
        <v>1.2170000000000001</v>
      </c>
      <c r="BY74" s="49">
        <v>1.218</v>
      </c>
      <c r="BZ74" s="49">
        <v>1.284</v>
      </c>
      <c r="CA74" s="49">
        <v>1.2849999999999999</v>
      </c>
      <c r="CB74" s="49">
        <v>1.55</v>
      </c>
      <c r="CC74" s="49">
        <v>1.5509999999999999</v>
      </c>
      <c r="CE74" s="51">
        <v>1.2350000000000001</v>
      </c>
      <c r="CF74" s="51">
        <v>1.236</v>
      </c>
      <c r="CG74" s="51">
        <v>1.3009999999999999</v>
      </c>
      <c r="CH74" s="51">
        <v>1.3019999999999998</v>
      </c>
      <c r="CI74" s="51">
        <v>1.5659999999999998</v>
      </c>
      <c r="CJ74" s="51">
        <v>1.5669999999999999</v>
      </c>
      <c r="CM74" s="1" t="e">
        <f>IF('Nutritional Status'!#REF!="","",IF('Nutritional Status'!#REF!&gt;CT74,$CU$3,IF('Nutritional Status'!#REF!&gt;CR74,$CS$3,IF('Nutritional Status'!#REF!&gt;CP74,$CQ$3,$CP$3))))</f>
        <v>#REF!</v>
      </c>
      <c r="CN74" s="2">
        <v>70</v>
      </c>
      <c r="CO74" s="1" t="e">
        <f t="shared" si="61"/>
        <v>#REF!</v>
      </c>
      <c r="CP74" s="1" t="e">
        <f t="shared" si="41"/>
        <v>#REF!</v>
      </c>
      <c r="CQ74" s="1" t="e">
        <f t="shared" si="41"/>
        <v>#REF!</v>
      </c>
      <c r="CR74" s="1" t="e">
        <f t="shared" si="41"/>
        <v>#REF!</v>
      </c>
      <c r="CS74" s="1" t="e">
        <f t="shared" si="41"/>
        <v>#REF!</v>
      </c>
      <c r="CT74" s="1" t="e">
        <f t="shared" si="41"/>
        <v>#REF!</v>
      </c>
      <c r="CU74" s="1" t="e">
        <f t="shared" si="41"/>
        <v>#REF!</v>
      </c>
      <c r="CW74" s="2">
        <v>70</v>
      </c>
      <c r="CX74" s="1" t="e">
        <f t="shared" si="62"/>
        <v>#REF!</v>
      </c>
      <c r="CY74" s="1" t="e">
        <f t="shared" si="40"/>
        <v>#REF!</v>
      </c>
      <c r="CZ74" s="1" t="e">
        <f t="shared" si="40"/>
        <v>#REF!</v>
      </c>
      <c r="DA74" s="1" t="e">
        <f t="shared" si="40"/>
        <v>#REF!</v>
      </c>
      <c r="DB74" s="1" t="e">
        <f t="shared" si="40"/>
        <v>#REF!</v>
      </c>
      <c r="DC74" s="1" t="e">
        <f t="shared" si="40"/>
        <v>#REF!</v>
      </c>
      <c r="DD74" s="1" t="e">
        <f t="shared" si="40"/>
        <v>#REF!</v>
      </c>
    </row>
    <row r="75" ht="15" customHeight="1">
      <c r="A75" s="47">
        <v>10.1</v>
      </c>
      <c r="B75" s="26">
        <v>10</v>
      </c>
      <c r="C75" s="26">
        <v>130</v>
      </c>
      <c r="D75" s="5"/>
      <c r="E75" s="48">
        <v>12.9</v>
      </c>
      <c r="F75" s="48">
        <f t="shared" si="44"/>
        <v>13</v>
      </c>
      <c r="G75" s="48">
        <v>13.9</v>
      </c>
      <c r="H75" s="48">
        <f t="shared" si="45"/>
        <v>14</v>
      </c>
      <c r="I75" s="48">
        <v>22.300000000000001</v>
      </c>
      <c r="J75" s="48">
        <f t="shared" si="46"/>
        <v>22.400000000000002</v>
      </c>
      <c r="K75" s="49">
        <v>27.699999999999999</v>
      </c>
      <c r="L75" s="49">
        <f t="shared" si="47"/>
        <v>27.800000000000001</v>
      </c>
      <c r="M75" s="3"/>
      <c r="N75" s="48">
        <v>12.6</v>
      </c>
      <c r="O75" s="48">
        <f t="shared" si="48"/>
        <v>12.699999999999999</v>
      </c>
      <c r="P75" s="49">
        <v>13.699999999999999</v>
      </c>
      <c r="Q75" s="49">
        <f t="shared" si="49"/>
        <v>13.799999999999999</v>
      </c>
      <c r="R75" s="49">
        <v>23.600000000000001</v>
      </c>
      <c r="S75" s="49">
        <f t="shared" si="50"/>
        <v>23.700000000000003</v>
      </c>
      <c r="T75" s="49">
        <v>29.899999999999999</v>
      </c>
      <c r="U75" s="49">
        <f t="shared" si="51"/>
        <v>30</v>
      </c>
      <c r="Y75" s="2">
        <v>71</v>
      </c>
      <c r="Z75" s="2" t="e">
        <f t="shared" si="63"/>
        <v>#REF!</v>
      </c>
      <c r="AA75" s="2" t="e">
        <f t="shared" si="52"/>
        <v>#REF!</v>
      </c>
      <c r="AB75" s="2" t="e">
        <f t="shared" si="53"/>
        <v>#REF!</v>
      </c>
      <c r="AC75" s="2" t="e">
        <f t="shared" si="54"/>
        <v>#REF!</v>
      </c>
      <c r="AD75" s="2" t="e">
        <f t="shared" si="55"/>
        <v>#REF!</v>
      </c>
      <c r="AE75" s="2" t="e">
        <f t="shared" si="56"/>
        <v>#REF!</v>
      </c>
      <c r="AF75" s="2" t="e">
        <f t="shared" si="57"/>
        <v>#REF!</v>
      </c>
      <c r="AG75" s="2" t="e">
        <f t="shared" si="58"/>
        <v>#REF!</v>
      </c>
      <c r="AH75" s="2" t="e">
        <f t="shared" si="59"/>
        <v>#REF!</v>
      </c>
      <c r="AJ75" s="2" t="e">
        <f>IF(#REF!="","",VLOOKUP(#REF!,$A$5:$C$173,3,))</f>
        <v>#REF!</v>
      </c>
      <c r="AK75" s="2" t="e">
        <f t="shared" si="39"/>
        <v>#REF!</v>
      </c>
      <c r="AL75" s="2" t="e">
        <f t="shared" si="60"/>
        <v>#REF!</v>
      </c>
      <c r="AM75" s="2" t="e">
        <f t="shared" si="60"/>
        <v>#REF!</v>
      </c>
      <c r="AN75" s="2" t="e">
        <f t="shared" si="60"/>
        <v>#REF!</v>
      </c>
      <c r="AO75" s="2" t="e">
        <f t="shared" si="60"/>
        <v>#REF!</v>
      </c>
      <c r="AP75" s="2" t="e">
        <f t="shared" si="60"/>
        <v>#REF!</v>
      </c>
      <c r="AQ75" s="2" t="e">
        <f t="shared" si="60"/>
        <v>#REF!</v>
      </c>
      <c r="AR75" s="2" t="e">
        <f t="shared" si="60"/>
        <v>#REF!</v>
      </c>
      <c r="BA75" s="66" t="str">
        <f t="shared" si="28"/>
        <v/>
      </c>
      <c r="BB75" s="67"/>
      <c r="BC75" s="68"/>
      <c r="BD75" s="68"/>
      <c r="BE75" s="69"/>
      <c r="BF75" s="73"/>
      <c r="BG75" s="72" t="str">
        <f t="shared" si="38"/>
        <v/>
      </c>
      <c r="BH75" s="72"/>
      <c r="BI75" s="72"/>
      <c r="BJ75" s="72" t="str">
        <f t="shared" si="30"/>
        <v/>
      </c>
      <c r="BK75" s="72" t="str">
        <f t="shared" si="31"/>
        <v/>
      </c>
      <c r="BL75" s="72" t="str">
        <f t="shared" si="32"/>
        <v/>
      </c>
      <c r="BN75" s="1" t="str">
        <f t="shared" si="33"/>
        <v/>
      </c>
      <c r="BO75" s="1">
        <f t="shared" si="34"/>
        <v>5</v>
      </c>
      <c r="BP75" s="1" t="str">
        <f t="shared" si="35"/>
        <v>F</v>
      </c>
      <c r="BQ75" s="1" t="str">
        <f t="shared" si="36"/>
        <v>0</v>
      </c>
      <c r="BT75" s="47">
        <v>10.1</v>
      </c>
      <c r="BU75" s="26">
        <v>10</v>
      </c>
      <c r="BV75" s="26">
        <v>130</v>
      </c>
      <c r="BW75" s="5"/>
      <c r="BX75" s="49">
        <v>1.2209999999999999</v>
      </c>
      <c r="BY75" s="49">
        <v>1.222</v>
      </c>
      <c r="BZ75" s="49">
        <v>1.2870000000000001</v>
      </c>
      <c r="CA75" s="49">
        <v>1.288</v>
      </c>
      <c r="CB75" s="49">
        <v>1.5549999999999999</v>
      </c>
      <c r="CC75" s="49">
        <v>1.556</v>
      </c>
      <c r="CE75" s="51">
        <v>1.24</v>
      </c>
      <c r="CF75" s="51">
        <v>1.2409999999999999</v>
      </c>
      <c r="CG75" s="51">
        <v>1.306</v>
      </c>
      <c r="CH75" s="51">
        <v>1.3069999999999999</v>
      </c>
      <c r="CI75" s="51">
        <v>1.571</v>
      </c>
      <c r="CJ75" s="51">
        <v>1.5719999999999998</v>
      </c>
      <c r="CM75" s="1" t="e">
        <f>IF('Nutritional Status'!#REF!="","",IF('Nutritional Status'!#REF!&gt;CT75,$CU$3,IF('Nutritional Status'!#REF!&gt;CR75,$CS$3,IF('Nutritional Status'!#REF!&gt;CP75,$CQ$3,$CP$3))))</f>
        <v>#REF!</v>
      </c>
      <c r="CN75" s="2">
        <v>71</v>
      </c>
      <c r="CO75" s="1" t="e">
        <f t="shared" si="61"/>
        <v>#REF!</v>
      </c>
      <c r="CP75" s="1" t="e">
        <f t="shared" si="41"/>
        <v>#REF!</v>
      </c>
      <c r="CQ75" s="1" t="e">
        <f t="shared" si="41"/>
        <v>#REF!</v>
      </c>
      <c r="CR75" s="1" t="e">
        <f t="shared" si="41"/>
        <v>#REF!</v>
      </c>
      <c r="CS75" s="1" t="e">
        <f t="shared" si="41"/>
        <v>#REF!</v>
      </c>
      <c r="CT75" s="1" t="e">
        <f t="shared" si="41"/>
        <v>#REF!</v>
      </c>
      <c r="CU75" s="1" t="e">
        <f t="shared" si="41"/>
        <v>#REF!</v>
      </c>
      <c r="CW75" s="2">
        <v>71</v>
      </c>
      <c r="CX75" s="1" t="e">
        <f t="shared" si="62"/>
        <v>#REF!</v>
      </c>
      <c r="CY75" s="1" t="e">
        <f t="shared" si="40"/>
        <v>#REF!</v>
      </c>
      <c r="CZ75" s="1" t="e">
        <f t="shared" si="40"/>
        <v>#REF!</v>
      </c>
      <c r="DA75" s="1" t="e">
        <f t="shared" si="40"/>
        <v>#REF!</v>
      </c>
      <c r="DB75" s="1" t="e">
        <f t="shared" si="40"/>
        <v>#REF!</v>
      </c>
      <c r="DC75" s="1" t="e">
        <f t="shared" si="40"/>
        <v>#REF!</v>
      </c>
      <c r="DD75" s="1" t="e">
        <f t="shared" si="40"/>
        <v>#REF!</v>
      </c>
    </row>
    <row r="76" ht="15" customHeight="1">
      <c r="A76" s="47">
        <v>10.109999999999999</v>
      </c>
      <c r="B76" s="26">
        <v>11</v>
      </c>
      <c r="C76" s="26">
        <v>131</v>
      </c>
      <c r="D76" s="5"/>
      <c r="E76" s="48">
        <v>12.9</v>
      </c>
      <c r="F76" s="48">
        <f t="shared" si="44"/>
        <v>13</v>
      </c>
      <c r="G76" s="48">
        <v>13.9</v>
      </c>
      <c r="H76" s="48">
        <f t="shared" si="45"/>
        <v>14</v>
      </c>
      <c r="I76" s="48">
        <v>22.399999999999999</v>
      </c>
      <c r="J76" s="48">
        <f t="shared" si="46"/>
        <v>22.5</v>
      </c>
      <c r="K76" s="49">
        <v>27.899999999999999</v>
      </c>
      <c r="L76" s="49">
        <f t="shared" si="47"/>
        <v>28</v>
      </c>
      <c r="M76" s="3"/>
      <c r="N76" s="48">
        <v>12.6</v>
      </c>
      <c r="O76" s="48">
        <f t="shared" si="48"/>
        <v>12.699999999999999</v>
      </c>
      <c r="P76" s="49">
        <v>13.699999999999999</v>
      </c>
      <c r="Q76" s="49">
        <f t="shared" si="49"/>
        <v>13.799999999999999</v>
      </c>
      <c r="R76" s="49">
        <v>23.699999999999999</v>
      </c>
      <c r="S76" s="49">
        <f t="shared" si="50"/>
        <v>23.800000000000001</v>
      </c>
      <c r="T76" s="49">
        <v>30</v>
      </c>
      <c r="U76" s="49">
        <f t="shared" si="51"/>
        <v>30.100000000000001</v>
      </c>
      <c r="Y76" s="2">
        <v>72</v>
      </c>
      <c r="Z76" s="2" t="e">
        <f t="shared" si="63"/>
        <v>#REF!</v>
      </c>
      <c r="AA76" s="2" t="e">
        <f t="shared" si="52"/>
        <v>#REF!</v>
      </c>
      <c r="AB76" s="2" t="e">
        <f t="shared" si="53"/>
        <v>#REF!</v>
      </c>
      <c r="AC76" s="2" t="e">
        <f t="shared" si="54"/>
        <v>#REF!</v>
      </c>
      <c r="AD76" s="2" t="e">
        <f t="shared" si="55"/>
        <v>#REF!</v>
      </c>
      <c r="AE76" s="2" t="e">
        <f t="shared" si="56"/>
        <v>#REF!</v>
      </c>
      <c r="AF76" s="2" t="e">
        <f t="shared" si="57"/>
        <v>#REF!</v>
      </c>
      <c r="AG76" s="2" t="e">
        <f t="shared" si="58"/>
        <v>#REF!</v>
      </c>
      <c r="AH76" s="2" t="e">
        <f t="shared" si="59"/>
        <v>#REF!</v>
      </c>
      <c r="AJ76" s="2" t="e">
        <f>IF(#REF!="","",VLOOKUP(#REF!,$A$5:$C$173,3,))</f>
        <v>#REF!</v>
      </c>
      <c r="AK76" s="2" t="e">
        <f t="shared" si="39"/>
        <v>#REF!</v>
      </c>
      <c r="AL76" s="2" t="e">
        <f t="shared" si="60"/>
        <v>#REF!</v>
      </c>
      <c r="AM76" s="2" t="e">
        <f t="shared" si="60"/>
        <v>#REF!</v>
      </c>
      <c r="AN76" s="2" t="e">
        <f t="shared" si="60"/>
        <v>#REF!</v>
      </c>
      <c r="AO76" s="2" t="e">
        <f t="shared" si="60"/>
        <v>#REF!</v>
      </c>
      <c r="AP76" s="2" t="e">
        <f t="shared" si="60"/>
        <v>#REF!</v>
      </c>
      <c r="AQ76" s="2" t="e">
        <f t="shared" si="60"/>
        <v>#REF!</v>
      </c>
      <c r="AR76" s="2" t="e">
        <f t="shared" si="60"/>
        <v>#REF!</v>
      </c>
      <c r="BA76" s="66" t="str">
        <f t="shared" ref="BA76:BA99" si="64">IF(BB76="","",ROWS($BB$12:BB76))</f>
        <v/>
      </c>
      <c r="BB76" s="67"/>
      <c r="BC76" s="68"/>
      <c r="BD76" s="68"/>
      <c r="BE76" s="69"/>
      <c r="BF76" s="73"/>
      <c r="BG76" s="72" t="str">
        <f t="shared" si="38"/>
        <v/>
      </c>
      <c r="BH76" s="72"/>
      <c r="BI76" s="72"/>
      <c r="BJ76" s="72" t="str">
        <f t="shared" ref="BJ76:BJ111" si="65">IF(BI76="","",ROUND(BI76*BI76,2))</f>
        <v/>
      </c>
      <c r="BK76" s="72" t="str">
        <f t="shared" ref="BK76:BK111" si="66">IF(OR(BH76="",BJ76=""),"",ROUND(BH76/BJ76,2))</f>
        <v/>
      </c>
      <c r="BL76" s="72" t="str">
        <f t="shared" ref="BL76:BL110" si="67">IF(BK76="","",IF(BK76&gt;AG69,$AH$3,IF(BK76&gt;AE69,$AF$3,IF(BK76&gt;AC69,$AD$3,IF(BK76&gt;AA69,$AB$3,$AA$3)))))</f>
        <v/>
      </c>
      <c r="BN76" s="1" t="str">
        <f t="shared" ref="BN76:BN139" si="68">IF(BF76="","",IF(ISERROR(((IF(MONTH(BF76)&lt;MONTH($BL$7),YEAR($BL$7)-YEAR(BF76),YEAR($BL$7)-YEAR(BF76)-1))*12+(DATEDIF(BF76,$BL$7,"ym")))/12),"",TRUNC(((IF(MONTH(BF76)&lt;MONTH($BL$7),YEAR($BL$7)-YEAR(BF76),YEAR($BL$7)-YEAR(BF76)-1))*12+(DATEDIF(BF76,$BL$7,"ym")))/12,0)&amp;"."&amp;IF(MOD(((IF(MONTH(BF76)&lt;MONTH($BL$7),YEAR($BL$7)-YEAR(BF76),YEAR($BL$7)-YEAR(BF76)-1))*12+(DATEDIF(BF76,$BL$7,"ym"))),12)&lt;10,"0","")&amp;MOD(((IF(MONTH(BF76)&lt;MONTH($BL$7),YEAR($BL$7)-YEAR(BF76),YEAR($BL$7)-YEAR(BF76)-1))*12+(DATEDIF(BF76,$BL$7,"ym"))),12)))</f>
        <v/>
      </c>
      <c r="BO76" s="1">
        <f t="shared" ref="BO76:BO139" si="69">DATEDIF(BF76,$BL$7,"YM")</f>
        <v>5</v>
      </c>
      <c r="BP76" s="1" t="str">
        <f t="shared" ref="BP76:BP139" si="70">IF(MONTH(BF76)=MONTH($BL$7),"T","F")</f>
        <v>F</v>
      </c>
      <c r="BQ76" s="1" t="str">
        <f t="shared" ref="BQ76:BQ139" si="71">IF(AND(BO76=0,BP76="T"),"1","0")</f>
        <v>0</v>
      </c>
      <c r="BT76" s="47">
        <v>10.109999999999999</v>
      </c>
      <c r="BU76" s="26">
        <v>11</v>
      </c>
      <c r="BV76" s="26">
        <v>131</v>
      </c>
      <c r="BW76" s="5"/>
      <c r="BX76" s="49">
        <v>1.224</v>
      </c>
      <c r="BY76" s="49">
        <v>1.2250000000000001</v>
      </c>
      <c r="BZ76" s="49">
        <v>1.2909999999999999</v>
      </c>
      <c r="CA76" s="49">
        <v>1.2919999999999998</v>
      </c>
      <c r="CB76" s="49">
        <v>1.5609999999999999</v>
      </c>
      <c r="CC76" s="49">
        <v>1.5619999999999998</v>
      </c>
      <c r="CE76" s="51">
        <v>1.2450000000000001</v>
      </c>
      <c r="CF76" s="51">
        <v>1.246</v>
      </c>
      <c r="CG76" s="51">
        <v>1.3109999999999999</v>
      </c>
      <c r="CH76" s="51">
        <v>1.3119999999999998</v>
      </c>
      <c r="CI76" s="51">
        <v>1.577</v>
      </c>
      <c r="CJ76" s="51">
        <v>1.5779999999999998</v>
      </c>
      <c r="CM76" s="1" t="e">
        <f>IF('Nutritional Status'!#REF!="","",IF('Nutritional Status'!#REF!&gt;CT76,$CU$3,IF('Nutritional Status'!#REF!&gt;CR76,$CS$3,IF('Nutritional Status'!#REF!&gt;CP76,$CQ$3,$CP$3))))</f>
        <v>#REF!</v>
      </c>
      <c r="CN76" s="2">
        <v>72</v>
      </c>
      <c r="CO76" s="1" t="e">
        <f t="shared" si="61"/>
        <v>#REF!</v>
      </c>
      <c r="CP76" s="1" t="e">
        <f t="shared" si="41"/>
        <v>#REF!</v>
      </c>
      <c r="CQ76" s="1" t="e">
        <f t="shared" si="41"/>
        <v>#REF!</v>
      </c>
      <c r="CR76" s="1" t="e">
        <f t="shared" si="41"/>
        <v>#REF!</v>
      </c>
      <c r="CS76" s="1" t="e">
        <f t="shared" si="41"/>
        <v>#REF!</v>
      </c>
      <c r="CT76" s="1" t="e">
        <f t="shared" si="41"/>
        <v>#REF!</v>
      </c>
      <c r="CU76" s="1" t="e">
        <f t="shared" si="41"/>
        <v>#REF!</v>
      </c>
      <c r="CW76" s="2">
        <v>72</v>
      </c>
      <c r="CX76" s="1" t="e">
        <f t="shared" si="62"/>
        <v>#REF!</v>
      </c>
      <c r="CY76" s="1" t="e">
        <f t="shared" si="40"/>
        <v>#REF!</v>
      </c>
      <c r="CZ76" s="1" t="e">
        <f t="shared" si="40"/>
        <v>#REF!</v>
      </c>
      <c r="DA76" s="1" t="e">
        <f t="shared" si="40"/>
        <v>#REF!</v>
      </c>
      <c r="DB76" s="1" t="e">
        <f t="shared" si="40"/>
        <v>#REF!</v>
      </c>
      <c r="DC76" s="1" t="e">
        <f t="shared" si="40"/>
        <v>#REF!</v>
      </c>
      <c r="DD76" s="1" t="e">
        <f t="shared" si="40"/>
        <v>#REF!</v>
      </c>
    </row>
    <row r="77" ht="15" customHeight="1">
      <c r="A77" s="47">
        <v>11</v>
      </c>
      <c r="B77" s="26">
        <v>0</v>
      </c>
      <c r="C77" s="26">
        <v>132</v>
      </c>
      <c r="D77" s="5"/>
      <c r="E77" s="48">
        <v>13</v>
      </c>
      <c r="F77" s="48">
        <f t="shared" si="44"/>
        <v>13.1</v>
      </c>
      <c r="G77" s="48">
        <f t="shared" ref="G77:G83" si="72">F77+0.9</f>
        <v>14</v>
      </c>
      <c r="H77" s="48">
        <f t="shared" si="45"/>
        <v>14.1</v>
      </c>
      <c r="I77" s="48">
        <v>22.5</v>
      </c>
      <c r="J77" s="48">
        <f t="shared" si="46"/>
        <v>22.600000000000001</v>
      </c>
      <c r="K77" s="49">
        <v>28</v>
      </c>
      <c r="L77" s="49">
        <f t="shared" si="47"/>
        <v>28.100000000000001</v>
      </c>
      <c r="M77" s="3"/>
      <c r="N77" s="48">
        <v>12.6</v>
      </c>
      <c r="O77" s="48">
        <f t="shared" si="48"/>
        <v>12.699999999999999</v>
      </c>
      <c r="P77" s="49">
        <v>13.800000000000001</v>
      </c>
      <c r="Q77" s="49">
        <f t="shared" si="49"/>
        <v>13.9</v>
      </c>
      <c r="R77" s="49">
        <v>23.800000000000001</v>
      </c>
      <c r="S77" s="49">
        <f t="shared" si="50"/>
        <v>23.900000000000002</v>
      </c>
      <c r="T77" s="49">
        <v>30.199999999999999</v>
      </c>
      <c r="U77" s="49">
        <f t="shared" si="51"/>
        <v>30.300000000000001</v>
      </c>
      <c r="Y77" s="2">
        <v>73</v>
      </c>
      <c r="Z77" s="2" t="e">
        <f t="shared" si="63"/>
        <v>#REF!</v>
      </c>
      <c r="AA77" s="2" t="e">
        <f t="shared" si="52"/>
        <v>#REF!</v>
      </c>
      <c r="AB77" s="2" t="e">
        <f t="shared" si="53"/>
        <v>#REF!</v>
      </c>
      <c r="AC77" s="2" t="e">
        <f t="shared" si="54"/>
        <v>#REF!</v>
      </c>
      <c r="AD77" s="2" t="e">
        <f t="shared" si="55"/>
        <v>#REF!</v>
      </c>
      <c r="AE77" s="2" t="e">
        <f t="shared" si="56"/>
        <v>#REF!</v>
      </c>
      <c r="AF77" s="2" t="e">
        <f t="shared" si="57"/>
        <v>#REF!</v>
      </c>
      <c r="AG77" s="2" t="e">
        <f t="shared" si="58"/>
        <v>#REF!</v>
      </c>
      <c r="AH77" s="2" t="e">
        <f t="shared" si="59"/>
        <v>#REF!</v>
      </c>
      <c r="AJ77" s="2" t="e">
        <f>IF(#REF!="","",VLOOKUP(#REF!,$A$5:$C$173,3,))</f>
        <v>#REF!</v>
      </c>
      <c r="AK77" s="2" t="e">
        <f t="shared" si="39"/>
        <v>#REF!</v>
      </c>
      <c r="AL77" s="2" t="e">
        <f t="shared" si="60"/>
        <v>#REF!</v>
      </c>
      <c r="AM77" s="2" t="e">
        <f t="shared" si="60"/>
        <v>#REF!</v>
      </c>
      <c r="AN77" s="2" t="e">
        <f t="shared" si="60"/>
        <v>#REF!</v>
      </c>
      <c r="AO77" s="2" t="e">
        <f t="shared" si="60"/>
        <v>#REF!</v>
      </c>
      <c r="AP77" s="2" t="e">
        <f t="shared" si="60"/>
        <v>#REF!</v>
      </c>
      <c r="AQ77" s="2" t="e">
        <f t="shared" si="60"/>
        <v>#REF!</v>
      </c>
      <c r="AR77" s="2" t="e">
        <f t="shared" si="60"/>
        <v>#REF!</v>
      </c>
      <c r="BA77" s="66" t="str">
        <f t="shared" si="64"/>
        <v/>
      </c>
      <c r="BB77" s="67"/>
      <c r="BC77" s="68"/>
      <c r="BD77" s="68"/>
      <c r="BE77" s="69"/>
      <c r="BF77" s="73"/>
      <c r="BG77" s="72" t="str">
        <f t="shared" si="38"/>
        <v/>
      </c>
      <c r="BH77" s="72"/>
      <c r="BI77" s="72"/>
      <c r="BJ77" s="72" t="str">
        <f t="shared" si="65"/>
        <v/>
      </c>
      <c r="BK77" s="72" t="str">
        <f t="shared" si="66"/>
        <v/>
      </c>
      <c r="BL77" s="72" t="str">
        <f t="shared" si="67"/>
        <v/>
      </c>
      <c r="BN77" s="1" t="str">
        <f t="shared" si="68"/>
        <v/>
      </c>
      <c r="BO77" s="1">
        <f t="shared" si="69"/>
        <v>5</v>
      </c>
      <c r="BP77" s="1" t="str">
        <f t="shared" si="70"/>
        <v>F</v>
      </c>
      <c r="BQ77" s="1" t="str">
        <f t="shared" si="71"/>
        <v>0</v>
      </c>
      <c r="BT77" s="47">
        <v>11</v>
      </c>
      <c r="BU77" s="26">
        <v>0</v>
      </c>
      <c r="BV77" s="26">
        <v>132</v>
      </c>
      <c r="BW77" s="5"/>
      <c r="BX77" s="49">
        <v>1.228</v>
      </c>
      <c r="BY77" s="49">
        <v>1.2289999999999999</v>
      </c>
      <c r="BZ77" s="49">
        <v>1.296</v>
      </c>
      <c r="CA77" s="49">
        <v>1.2969999999999999</v>
      </c>
      <c r="CB77" s="49">
        <v>1.5659999999999998</v>
      </c>
      <c r="CC77" s="49">
        <v>1.5669999999999999</v>
      </c>
      <c r="CE77" s="51">
        <v>1.25</v>
      </c>
      <c r="CF77" s="51">
        <v>1.2509999999999999</v>
      </c>
      <c r="CG77" s="51">
        <v>1.3159999999999998</v>
      </c>
      <c r="CH77" s="51">
        <v>1.3169999999999999</v>
      </c>
      <c r="CI77" s="51">
        <v>1.5830000000000002</v>
      </c>
      <c r="CJ77" s="51">
        <v>1.5840000000000001</v>
      </c>
      <c r="CM77" s="1" t="e">
        <f>IF('Nutritional Status'!#REF!="","",IF('Nutritional Status'!#REF!&gt;CT77,$CU$3,IF('Nutritional Status'!#REF!&gt;CR77,$CS$3,IF('Nutritional Status'!#REF!&gt;CP77,$CQ$3,$CP$3))))</f>
        <v>#REF!</v>
      </c>
      <c r="CN77" s="2">
        <v>73</v>
      </c>
      <c r="CO77" s="1" t="e">
        <f t="shared" si="61"/>
        <v>#REF!</v>
      </c>
      <c r="CP77" s="1" t="e">
        <f t="shared" si="41"/>
        <v>#REF!</v>
      </c>
      <c r="CQ77" s="1" t="e">
        <f t="shared" si="41"/>
        <v>#REF!</v>
      </c>
      <c r="CR77" s="1" t="e">
        <f t="shared" si="41"/>
        <v>#REF!</v>
      </c>
      <c r="CS77" s="1" t="e">
        <f t="shared" si="41"/>
        <v>#REF!</v>
      </c>
      <c r="CT77" s="1" t="e">
        <f t="shared" si="41"/>
        <v>#REF!</v>
      </c>
      <c r="CU77" s="1" t="e">
        <f t="shared" si="41"/>
        <v>#REF!</v>
      </c>
      <c r="CW77" s="2">
        <v>73</v>
      </c>
      <c r="CX77" s="1" t="e">
        <f t="shared" si="62"/>
        <v>#REF!</v>
      </c>
      <c r="CY77" s="1" t="e">
        <f t="shared" si="40"/>
        <v>#REF!</v>
      </c>
      <c r="CZ77" s="1" t="e">
        <f t="shared" si="40"/>
        <v>#REF!</v>
      </c>
      <c r="DA77" s="1" t="e">
        <f t="shared" si="40"/>
        <v>#REF!</v>
      </c>
      <c r="DB77" s="1" t="e">
        <f t="shared" si="40"/>
        <v>#REF!</v>
      </c>
      <c r="DC77" s="1" t="e">
        <f t="shared" si="40"/>
        <v>#REF!</v>
      </c>
      <c r="DD77" s="1" t="e">
        <f t="shared" si="40"/>
        <v>#REF!</v>
      </c>
    </row>
    <row r="78" ht="15" customHeight="1">
      <c r="A78" s="47">
        <v>11.01</v>
      </c>
      <c r="B78" s="26">
        <v>1</v>
      </c>
      <c r="C78" s="26">
        <v>133</v>
      </c>
      <c r="D78" s="5"/>
      <c r="E78" s="48">
        <v>13</v>
      </c>
      <c r="F78" s="48">
        <f t="shared" si="44"/>
        <v>13.1</v>
      </c>
      <c r="G78" s="48">
        <f t="shared" si="72"/>
        <v>14</v>
      </c>
      <c r="H78" s="48">
        <f t="shared" si="45"/>
        <v>14.1</v>
      </c>
      <c r="I78" s="48">
        <v>22.5</v>
      </c>
      <c r="J78" s="48">
        <f t="shared" si="46"/>
        <v>22.600000000000001</v>
      </c>
      <c r="K78" s="49">
        <v>28.199999999999999</v>
      </c>
      <c r="L78" s="49">
        <f t="shared" si="47"/>
        <v>28.300000000000001</v>
      </c>
      <c r="M78" s="3"/>
      <c r="N78" s="48">
        <v>12.699999999999999</v>
      </c>
      <c r="O78" s="48">
        <f t="shared" si="48"/>
        <v>12.799999999999999</v>
      </c>
      <c r="P78" s="49">
        <v>13.800000000000001</v>
      </c>
      <c r="Q78" s="49">
        <f t="shared" si="49"/>
        <v>13.9</v>
      </c>
      <c r="R78" s="49">
        <v>23.899999999999999</v>
      </c>
      <c r="S78" s="49">
        <f t="shared" si="50"/>
        <v>24</v>
      </c>
      <c r="T78" s="49">
        <v>30.300000000000001</v>
      </c>
      <c r="U78" s="49">
        <f t="shared" si="51"/>
        <v>30.400000000000002</v>
      </c>
      <c r="Y78" s="2">
        <v>74</v>
      </c>
      <c r="Z78" s="2" t="e">
        <f t="shared" si="63"/>
        <v>#REF!</v>
      </c>
      <c r="AA78" s="2" t="e">
        <f t="shared" si="52"/>
        <v>#REF!</v>
      </c>
      <c r="AB78" s="2" t="e">
        <f t="shared" si="53"/>
        <v>#REF!</v>
      </c>
      <c r="AC78" s="2" t="e">
        <f t="shared" si="54"/>
        <v>#REF!</v>
      </c>
      <c r="AD78" s="2" t="e">
        <f t="shared" si="55"/>
        <v>#REF!</v>
      </c>
      <c r="AE78" s="2" t="e">
        <f t="shared" si="56"/>
        <v>#REF!</v>
      </c>
      <c r="AF78" s="2" t="e">
        <f t="shared" si="57"/>
        <v>#REF!</v>
      </c>
      <c r="AG78" s="2" t="e">
        <f t="shared" si="58"/>
        <v>#REF!</v>
      </c>
      <c r="AH78" s="2" t="e">
        <f t="shared" si="59"/>
        <v>#REF!</v>
      </c>
      <c r="AJ78" s="2" t="e">
        <f>IF(#REF!="","",VLOOKUP(#REF!,$A$5:$C$173,3,))</f>
        <v>#REF!</v>
      </c>
      <c r="AK78" s="2" t="e">
        <f t="shared" si="39"/>
        <v>#REF!</v>
      </c>
      <c r="AL78" s="2" t="e">
        <f t="shared" si="60"/>
        <v>#REF!</v>
      </c>
      <c r="AM78" s="2" t="e">
        <f t="shared" si="60"/>
        <v>#REF!</v>
      </c>
      <c r="AN78" s="2" t="e">
        <f t="shared" si="60"/>
        <v>#REF!</v>
      </c>
      <c r="AO78" s="2" t="e">
        <f t="shared" si="60"/>
        <v>#REF!</v>
      </c>
      <c r="AP78" s="2" t="e">
        <f t="shared" si="60"/>
        <v>#REF!</v>
      </c>
      <c r="AQ78" s="2" t="e">
        <f t="shared" si="60"/>
        <v>#REF!</v>
      </c>
      <c r="AR78" s="2" t="e">
        <f t="shared" si="60"/>
        <v>#REF!</v>
      </c>
      <c r="BA78" s="66" t="str">
        <f t="shared" si="64"/>
        <v/>
      </c>
      <c r="BB78" s="67"/>
      <c r="BC78" s="68"/>
      <c r="BD78" s="68"/>
      <c r="BE78" s="69"/>
      <c r="BF78" s="73"/>
      <c r="BG78" s="72" t="str">
        <f t="shared" si="38"/>
        <v/>
      </c>
      <c r="BH78" s="72"/>
      <c r="BI78" s="72"/>
      <c r="BJ78" s="72" t="str">
        <f t="shared" si="65"/>
        <v/>
      </c>
      <c r="BK78" s="72" t="str">
        <f t="shared" si="66"/>
        <v/>
      </c>
      <c r="BL78" s="72" t="str">
        <f t="shared" si="67"/>
        <v/>
      </c>
      <c r="BN78" s="1" t="str">
        <f t="shared" si="68"/>
        <v/>
      </c>
      <c r="BO78" s="1">
        <f t="shared" si="69"/>
        <v>5</v>
      </c>
      <c r="BP78" s="1" t="str">
        <f t="shared" si="70"/>
        <v>F</v>
      </c>
      <c r="BQ78" s="1" t="str">
        <f t="shared" si="71"/>
        <v>0</v>
      </c>
      <c r="BT78" s="47">
        <v>11.01</v>
      </c>
      <c r="BU78" s="26">
        <v>1</v>
      </c>
      <c r="BV78" s="26">
        <v>133</v>
      </c>
      <c r="BW78" s="5"/>
      <c r="BX78" s="49">
        <v>1.232</v>
      </c>
      <c r="BY78" s="49">
        <v>1.2329999999999999</v>
      </c>
      <c r="BZ78" s="49">
        <v>1.3</v>
      </c>
      <c r="CA78" s="49">
        <v>1.3009999999999999</v>
      </c>
      <c r="CB78" s="49">
        <v>1.571</v>
      </c>
      <c r="CC78" s="49">
        <v>1.5719999999999998</v>
      </c>
      <c r="CE78" s="51">
        <v>1.254</v>
      </c>
      <c r="CF78" s="51">
        <v>1.2549999999999999</v>
      </c>
      <c r="CG78" s="51">
        <v>1.321</v>
      </c>
      <c r="CH78" s="51">
        <v>1.3219999999999998</v>
      </c>
      <c r="CI78" s="51">
        <v>1.589</v>
      </c>
      <c r="CJ78" s="51">
        <v>1.5900000000000001</v>
      </c>
      <c r="CM78" s="1" t="e">
        <f>IF('Nutritional Status'!#REF!="","",IF('Nutritional Status'!#REF!&gt;CT78,$CU$3,IF('Nutritional Status'!#REF!&gt;CR78,$CS$3,IF('Nutritional Status'!#REF!&gt;CP78,$CQ$3,$CP$3))))</f>
        <v>#REF!</v>
      </c>
      <c r="CN78" s="2">
        <v>74</v>
      </c>
      <c r="CO78" s="1" t="e">
        <f t="shared" si="61"/>
        <v>#REF!</v>
      </c>
      <c r="CP78" s="1" t="e">
        <f t="shared" si="41"/>
        <v>#REF!</v>
      </c>
      <c r="CQ78" s="1" t="e">
        <f t="shared" si="41"/>
        <v>#REF!</v>
      </c>
      <c r="CR78" s="1" t="e">
        <f t="shared" si="41"/>
        <v>#REF!</v>
      </c>
      <c r="CS78" s="1" t="e">
        <f t="shared" si="41"/>
        <v>#REF!</v>
      </c>
      <c r="CT78" s="1" t="e">
        <f t="shared" si="41"/>
        <v>#REF!</v>
      </c>
      <c r="CU78" s="1" t="e">
        <f t="shared" si="41"/>
        <v>#REF!</v>
      </c>
      <c r="CW78" s="2">
        <v>74</v>
      </c>
      <c r="CX78" s="1" t="e">
        <f t="shared" si="62"/>
        <v>#REF!</v>
      </c>
      <c r="CY78" s="1" t="e">
        <f t="shared" si="40"/>
        <v>#REF!</v>
      </c>
      <c r="CZ78" s="1" t="e">
        <f t="shared" si="40"/>
        <v>#REF!</v>
      </c>
      <c r="DA78" s="1" t="e">
        <f t="shared" si="40"/>
        <v>#REF!</v>
      </c>
      <c r="DB78" s="1" t="e">
        <f t="shared" si="40"/>
        <v>#REF!</v>
      </c>
      <c r="DC78" s="1" t="e">
        <f t="shared" si="40"/>
        <v>#REF!</v>
      </c>
      <c r="DD78" s="1" t="e">
        <f t="shared" si="40"/>
        <v>#REF!</v>
      </c>
    </row>
    <row r="79" ht="15" customHeight="1">
      <c r="A79" s="47">
        <v>11.02</v>
      </c>
      <c r="B79" s="26">
        <v>2</v>
      </c>
      <c r="C79" s="26">
        <v>134</v>
      </c>
      <c r="D79" s="5"/>
      <c r="E79" s="48">
        <v>13</v>
      </c>
      <c r="F79" s="48">
        <f t="shared" si="44"/>
        <v>13.1</v>
      </c>
      <c r="G79" s="48">
        <f t="shared" si="72"/>
        <v>14</v>
      </c>
      <c r="H79" s="48">
        <f t="shared" si="45"/>
        <v>14.1</v>
      </c>
      <c r="I79" s="48">
        <v>22.600000000000001</v>
      </c>
      <c r="J79" s="48">
        <f t="shared" si="46"/>
        <v>22.700000000000003</v>
      </c>
      <c r="K79" s="49">
        <v>28.399999999999999</v>
      </c>
      <c r="L79" s="49">
        <f t="shared" si="47"/>
        <v>28.5</v>
      </c>
      <c r="M79" s="3"/>
      <c r="N79" s="48">
        <v>12.699999999999999</v>
      </c>
      <c r="O79" s="48">
        <f t="shared" si="48"/>
        <v>12.799999999999999</v>
      </c>
      <c r="P79" s="49">
        <v>13.9</v>
      </c>
      <c r="Q79" s="49">
        <f t="shared" si="49"/>
        <v>14</v>
      </c>
      <c r="R79" s="49">
        <v>24</v>
      </c>
      <c r="S79" s="49">
        <f t="shared" si="50"/>
        <v>24.100000000000001</v>
      </c>
      <c r="T79" s="49">
        <v>30.5</v>
      </c>
      <c r="U79" s="49">
        <f t="shared" si="51"/>
        <v>30.600000000000001</v>
      </c>
      <c r="Y79" s="2">
        <v>75</v>
      </c>
      <c r="Z79" s="2" t="e">
        <f t="shared" si="63"/>
        <v>#REF!</v>
      </c>
      <c r="AA79" s="2" t="e">
        <f t="shared" si="52"/>
        <v>#REF!</v>
      </c>
      <c r="AB79" s="2" t="e">
        <f t="shared" si="53"/>
        <v>#REF!</v>
      </c>
      <c r="AC79" s="2" t="e">
        <f t="shared" si="54"/>
        <v>#REF!</v>
      </c>
      <c r="AD79" s="2" t="e">
        <f t="shared" si="55"/>
        <v>#REF!</v>
      </c>
      <c r="AE79" s="2" t="e">
        <f t="shared" si="56"/>
        <v>#REF!</v>
      </c>
      <c r="AF79" s="2" t="e">
        <f t="shared" si="57"/>
        <v>#REF!</v>
      </c>
      <c r="AG79" s="2" t="e">
        <f t="shared" si="58"/>
        <v>#REF!</v>
      </c>
      <c r="AH79" s="2" t="e">
        <f t="shared" si="59"/>
        <v>#REF!</v>
      </c>
      <c r="AJ79" s="2" t="e">
        <f>IF(#REF!="","",VLOOKUP(#REF!,$A$5:$C$173,3,))</f>
        <v>#REF!</v>
      </c>
      <c r="AK79" s="2" t="e">
        <f t="shared" si="39"/>
        <v>#REF!</v>
      </c>
      <c r="AL79" s="2" t="e">
        <f t="shared" si="60"/>
        <v>#REF!</v>
      </c>
      <c r="AM79" s="2" t="e">
        <f t="shared" si="60"/>
        <v>#REF!</v>
      </c>
      <c r="AN79" s="2" t="e">
        <f t="shared" si="60"/>
        <v>#REF!</v>
      </c>
      <c r="AO79" s="2" t="e">
        <f t="shared" si="60"/>
        <v>#REF!</v>
      </c>
      <c r="AP79" s="2" t="e">
        <f t="shared" si="60"/>
        <v>#REF!</v>
      </c>
      <c r="AQ79" s="2" t="e">
        <f t="shared" si="60"/>
        <v>#REF!</v>
      </c>
      <c r="AR79" s="2" t="e">
        <f t="shared" si="60"/>
        <v>#REF!</v>
      </c>
      <c r="BA79" s="66" t="str">
        <f t="shared" si="64"/>
        <v/>
      </c>
      <c r="BB79" s="67"/>
      <c r="BC79" s="68"/>
      <c r="BD79" s="68"/>
      <c r="BE79" s="69"/>
      <c r="BF79" s="73"/>
      <c r="BG79" s="72" t="str">
        <f t="shared" si="38"/>
        <v/>
      </c>
      <c r="BH79" s="72"/>
      <c r="BI79" s="72"/>
      <c r="BJ79" s="72" t="str">
        <f t="shared" si="65"/>
        <v/>
      </c>
      <c r="BK79" s="72" t="str">
        <f t="shared" si="66"/>
        <v/>
      </c>
      <c r="BL79" s="72" t="str">
        <f t="shared" si="67"/>
        <v/>
      </c>
      <c r="BN79" s="1" t="str">
        <f t="shared" si="68"/>
        <v/>
      </c>
      <c r="BO79" s="1">
        <f t="shared" si="69"/>
        <v>5</v>
      </c>
      <c r="BP79" s="1" t="str">
        <f t="shared" si="70"/>
        <v>F</v>
      </c>
      <c r="BQ79" s="1" t="str">
        <f t="shared" si="71"/>
        <v>0</v>
      </c>
      <c r="BT79" s="47">
        <v>11.02</v>
      </c>
      <c r="BU79" s="26">
        <v>2</v>
      </c>
      <c r="BV79" s="26">
        <v>134</v>
      </c>
      <c r="BW79" s="5"/>
      <c r="BX79" s="49">
        <v>1.236</v>
      </c>
      <c r="BY79" s="49">
        <v>1.2369999999999999</v>
      </c>
      <c r="BZ79" s="49">
        <v>1.304</v>
      </c>
      <c r="CA79" s="49">
        <v>1.3049999999999999</v>
      </c>
      <c r="CB79" s="49">
        <v>1.5759999999999998</v>
      </c>
      <c r="CC79" s="49">
        <v>1.577</v>
      </c>
      <c r="CE79" s="51">
        <v>1.2590000000000001</v>
      </c>
      <c r="CF79" s="51">
        <v>1.26</v>
      </c>
      <c r="CG79" s="51">
        <v>1.3259999999999998</v>
      </c>
      <c r="CH79" s="51">
        <v>1.327</v>
      </c>
      <c r="CI79" s="51">
        <v>1.5940000000000001</v>
      </c>
      <c r="CJ79" s="51">
        <v>1.595</v>
      </c>
      <c r="CM79" s="1" t="e">
        <f>IF('Nutritional Status'!#REF!="","",IF('Nutritional Status'!#REF!&gt;CT79,$CU$3,IF('Nutritional Status'!#REF!&gt;CR79,$CS$3,IF('Nutritional Status'!#REF!&gt;CP79,$CQ$3,$CP$3))))</f>
        <v>#REF!</v>
      </c>
      <c r="CN79" s="2">
        <v>75</v>
      </c>
      <c r="CO79" s="1" t="e">
        <f t="shared" si="61"/>
        <v>#REF!</v>
      </c>
      <c r="CP79" s="1" t="e">
        <f t="shared" si="41"/>
        <v>#REF!</v>
      </c>
      <c r="CQ79" s="1" t="e">
        <f t="shared" si="41"/>
        <v>#REF!</v>
      </c>
      <c r="CR79" s="1" t="e">
        <f t="shared" si="41"/>
        <v>#REF!</v>
      </c>
      <c r="CS79" s="1" t="e">
        <f t="shared" si="41"/>
        <v>#REF!</v>
      </c>
      <c r="CT79" s="1" t="e">
        <f t="shared" si="41"/>
        <v>#REF!</v>
      </c>
      <c r="CU79" s="1" t="e">
        <f t="shared" si="41"/>
        <v>#REF!</v>
      </c>
      <c r="CW79" s="2">
        <v>75</v>
      </c>
      <c r="CX79" s="1" t="e">
        <f t="shared" si="62"/>
        <v>#REF!</v>
      </c>
      <c r="CY79" s="1" t="e">
        <f t="shared" si="40"/>
        <v>#REF!</v>
      </c>
      <c r="CZ79" s="1" t="e">
        <f t="shared" si="40"/>
        <v>#REF!</v>
      </c>
      <c r="DA79" s="1" t="e">
        <f t="shared" si="40"/>
        <v>#REF!</v>
      </c>
      <c r="DB79" s="1" t="e">
        <f t="shared" si="40"/>
        <v>#REF!</v>
      </c>
      <c r="DC79" s="1" t="e">
        <f t="shared" si="40"/>
        <v>#REF!</v>
      </c>
      <c r="DD79" s="1" t="e">
        <f t="shared" si="40"/>
        <v>#REF!</v>
      </c>
    </row>
    <row r="80" ht="15" customHeight="1">
      <c r="A80" s="47">
        <v>11.029999999999999</v>
      </c>
      <c r="B80" s="26">
        <v>3</v>
      </c>
      <c r="C80" s="26">
        <v>135</v>
      </c>
      <c r="D80" s="5"/>
      <c r="E80" s="48">
        <v>13</v>
      </c>
      <c r="F80" s="48">
        <f t="shared" si="44"/>
        <v>13.1</v>
      </c>
      <c r="G80" s="48">
        <f t="shared" si="72"/>
        <v>14</v>
      </c>
      <c r="H80" s="48">
        <f t="shared" si="45"/>
        <v>14.1</v>
      </c>
      <c r="I80" s="48">
        <v>22.699999999999999</v>
      </c>
      <c r="J80" s="48">
        <f t="shared" si="46"/>
        <v>22.800000000000001</v>
      </c>
      <c r="K80" s="49">
        <v>28.5</v>
      </c>
      <c r="L80" s="49">
        <f t="shared" si="47"/>
        <v>28.600000000000001</v>
      </c>
      <c r="M80" s="3"/>
      <c r="N80" s="48">
        <v>12.699999999999999</v>
      </c>
      <c r="O80" s="48">
        <f t="shared" si="48"/>
        <v>12.799999999999999</v>
      </c>
      <c r="P80" s="49">
        <v>13.9</v>
      </c>
      <c r="Q80" s="49">
        <f t="shared" si="49"/>
        <v>14</v>
      </c>
      <c r="R80" s="49">
        <v>24.100000000000001</v>
      </c>
      <c r="S80" s="49">
        <f t="shared" si="50"/>
        <v>24.200000000000003</v>
      </c>
      <c r="T80" s="49">
        <v>30.600000000000001</v>
      </c>
      <c r="U80" s="49">
        <f t="shared" si="51"/>
        <v>30.700000000000003</v>
      </c>
      <c r="Y80" s="2">
        <v>76</v>
      </c>
      <c r="Z80" s="2" t="e">
        <f t="shared" si="63"/>
        <v>#REF!</v>
      </c>
      <c r="AA80" s="2" t="e">
        <f t="shared" si="52"/>
        <v>#REF!</v>
      </c>
      <c r="AB80" s="2" t="e">
        <f t="shared" si="53"/>
        <v>#REF!</v>
      </c>
      <c r="AC80" s="2" t="e">
        <f t="shared" si="54"/>
        <v>#REF!</v>
      </c>
      <c r="AD80" s="2" t="e">
        <f t="shared" si="55"/>
        <v>#REF!</v>
      </c>
      <c r="AE80" s="2" t="e">
        <f t="shared" si="56"/>
        <v>#REF!</v>
      </c>
      <c r="AF80" s="2" t="e">
        <f t="shared" si="57"/>
        <v>#REF!</v>
      </c>
      <c r="AG80" s="2" t="e">
        <f t="shared" si="58"/>
        <v>#REF!</v>
      </c>
      <c r="AH80" s="2" t="e">
        <f t="shared" si="59"/>
        <v>#REF!</v>
      </c>
      <c r="AJ80" s="2" t="e">
        <f>IF(#REF!="","",VLOOKUP(#REF!,$A$5:$C$173,3,))</f>
        <v>#REF!</v>
      </c>
      <c r="AK80" s="2" t="e">
        <f t="shared" si="39"/>
        <v>#REF!</v>
      </c>
      <c r="AL80" s="2" t="e">
        <f t="shared" si="60"/>
        <v>#REF!</v>
      </c>
      <c r="AM80" s="2" t="e">
        <f t="shared" si="60"/>
        <v>#REF!</v>
      </c>
      <c r="AN80" s="2" t="e">
        <f t="shared" si="60"/>
        <v>#REF!</v>
      </c>
      <c r="AO80" s="2" t="e">
        <f t="shared" si="60"/>
        <v>#REF!</v>
      </c>
      <c r="AP80" s="2" t="e">
        <f t="shared" si="60"/>
        <v>#REF!</v>
      </c>
      <c r="AQ80" s="2" t="e">
        <f t="shared" si="60"/>
        <v>#REF!</v>
      </c>
      <c r="AR80" s="2" t="e">
        <f t="shared" si="60"/>
        <v>#REF!</v>
      </c>
      <c r="BA80" s="66" t="str">
        <f t="shared" si="64"/>
        <v/>
      </c>
      <c r="BB80" s="67"/>
      <c r="BC80" s="68"/>
      <c r="BD80" s="68"/>
      <c r="BE80" s="69"/>
      <c r="BF80" s="73"/>
      <c r="BG80" s="72" t="str">
        <f t="shared" si="38"/>
        <v/>
      </c>
      <c r="BH80" s="72"/>
      <c r="BI80" s="72"/>
      <c r="BJ80" s="72" t="str">
        <f t="shared" si="65"/>
        <v/>
      </c>
      <c r="BK80" s="72" t="str">
        <f t="shared" si="66"/>
        <v/>
      </c>
      <c r="BL80" s="72" t="str">
        <f t="shared" si="67"/>
        <v/>
      </c>
      <c r="BN80" s="1" t="str">
        <f t="shared" si="68"/>
        <v/>
      </c>
      <c r="BO80" s="1">
        <f t="shared" si="69"/>
        <v>5</v>
      </c>
      <c r="BP80" s="1" t="str">
        <f t="shared" si="70"/>
        <v>F</v>
      </c>
      <c r="BQ80" s="1" t="str">
        <f t="shared" si="71"/>
        <v>0</v>
      </c>
      <c r="BT80" s="47">
        <v>11.029999999999999</v>
      </c>
      <c r="BU80" s="26">
        <v>3</v>
      </c>
      <c r="BV80" s="26">
        <v>135</v>
      </c>
      <c r="BW80" s="5"/>
      <c r="BX80" s="49">
        <v>1.24</v>
      </c>
      <c r="BY80" s="49">
        <v>1.2409999999999999</v>
      </c>
      <c r="BZ80" s="49">
        <v>1.3080000000000001</v>
      </c>
      <c r="CA80" s="49">
        <v>1.3090000000000002</v>
      </c>
      <c r="CB80" s="49">
        <v>1.5819999999999999</v>
      </c>
      <c r="CC80" s="49">
        <v>1.5829999999999997</v>
      </c>
      <c r="CE80" s="51">
        <v>1.264</v>
      </c>
      <c r="CF80" s="51">
        <v>1.2649999999999999</v>
      </c>
      <c r="CG80" s="51">
        <v>1.331</v>
      </c>
      <c r="CH80" s="51">
        <v>1.3319999999999999</v>
      </c>
      <c r="CI80" s="51">
        <v>1.6000000000000001</v>
      </c>
      <c r="CJ80" s="51">
        <v>1.601</v>
      </c>
      <c r="CM80" s="1" t="e">
        <f>IF('Nutritional Status'!#REF!="","",IF('Nutritional Status'!#REF!&gt;CT80,$CU$3,IF('Nutritional Status'!#REF!&gt;CR80,$CS$3,IF('Nutritional Status'!#REF!&gt;CP80,$CQ$3,$CP$3))))</f>
        <v>#REF!</v>
      </c>
      <c r="CN80" s="2">
        <v>76</v>
      </c>
      <c r="CO80" s="1" t="e">
        <f t="shared" si="61"/>
        <v>#REF!</v>
      </c>
      <c r="CP80" s="1" t="e">
        <f t="shared" si="41"/>
        <v>#REF!</v>
      </c>
      <c r="CQ80" s="1" t="e">
        <f t="shared" si="41"/>
        <v>#REF!</v>
      </c>
      <c r="CR80" s="1" t="e">
        <f t="shared" si="41"/>
        <v>#REF!</v>
      </c>
      <c r="CS80" s="1" t="e">
        <f t="shared" si="41"/>
        <v>#REF!</v>
      </c>
      <c r="CT80" s="1" t="e">
        <f t="shared" si="41"/>
        <v>#REF!</v>
      </c>
      <c r="CU80" s="1" t="e">
        <f t="shared" si="41"/>
        <v>#REF!</v>
      </c>
      <c r="CW80" s="2">
        <v>76</v>
      </c>
      <c r="CX80" s="1" t="e">
        <f t="shared" si="62"/>
        <v>#REF!</v>
      </c>
      <c r="CY80" s="1" t="e">
        <f t="shared" si="40"/>
        <v>#REF!</v>
      </c>
      <c r="CZ80" s="1" t="e">
        <f t="shared" si="40"/>
        <v>#REF!</v>
      </c>
      <c r="DA80" s="1" t="e">
        <f t="shared" si="40"/>
        <v>#REF!</v>
      </c>
      <c r="DB80" s="1" t="e">
        <f t="shared" si="40"/>
        <v>#REF!</v>
      </c>
      <c r="DC80" s="1" t="e">
        <f t="shared" si="40"/>
        <v>#REF!</v>
      </c>
      <c r="DD80" s="1" t="e">
        <f t="shared" si="40"/>
        <v>#REF!</v>
      </c>
    </row>
    <row r="81" ht="15" customHeight="1">
      <c r="A81" s="47">
        <v>11.039999999999999</v>
      </c>
      <c r="B81" s="26">
        <v>4</v>
      </c>
      <c r="C81" s="26">
        <v>136</v>
      </c>
      <c r="D81" s="5"/>
      <c r="E81" s="48">
        <v>13.1</v>
      </c>
      <c r="F81" s="48">
        <f t="shared" si="44"/>
        <v>13.199999999999999</v>
      </c>
      <c r="G81" s="48">
        <f t="shared" si="72"/>
        <v>14.1</v>
      </c>
      <c r="H81" s="48">
        <f t="shared" si="45"/>
        <v>14.199999999999999</v>
      </c>
      <c r="I81" s="48">
        <v>22.800000000000001</v>
      </c>
      <c r="J81" s="48">
        <f t="shared" si="46"/>
        <v>22.900000000000002</v>
      </c>
      <c r="K81" s="49">
        <v>28.699999999999999</v>
      </c>
      <c r="L81" s="49">
        <f t="shared" si="47"/>
        <v>28.800000000000001</v>
      </c>
      <c r="M81" s="3"/>
      <c r="N81" s="48">
        <v>12.800000000000001</v>
      </c>
      <c r="O81" s="48">
        <f t="shared" si="48"/>
        <v>12.9</v>
      </c>
      <c r="P81" s="49">
        <v>13.9</v>
      </c>
      <c r="Q81" s="49">
        <f t="shared" si="49"/>
        <v>14</v>
      </c>
      <c r="R81" s="49">
        <v>24.199999999999999</v>
      </c>
      <c r="S81" s="49">
        <f t="shared" si="50"/>
        <v>24.300000000000001</v>
      </c>
      <c r="T81" s="49">
        <v>30.800000000000001</v>
      </c>
      <c r="U81" s="49">
        <f t="shared" si="51"/>
        <v>30.900000000000002</v>
      </c>
      <c r="Y81" s="2">
        <v>77</v>
      </c>
      <c r="Z81" s="2" t="e">
        <f t="shared" si="63"/>
        <v>#REF!</v>
      </c>
      <c r="AA81" s="2" t="e">
        <f t="shared" si="52"/>
        <v>#REF!</v>
      </c>
      <c r="AB81" s="2" t="e">
        <f t="shared" si="53"/>
        <v>#REF!</v>
      </c>
      <c r="AC81" s="2" t="e">
        <f t="shared" si="54"/>
        <v>#REF!</v>
      </c>
      <c r="AD81" s="2" t="e">
        <f t="shared" si="55"/>
        <v>#REF!</v>
      </c>
      <c r="AE81" s="2" t="e">
        <f t="shared" si="56"/>
        <v>#REF!</v>
      </c>
      <c r="AF81" s="2" t="e">
        <f t="shared" si="57"/>
        <v>#REF!</v>
      </c>
      <c r="AG81" s="2" t="e">
        <f t="shared" si="58"/>
        <v>#REF!</v>
      </c>
      <c r="AH81" s="2" t="e">
        <f t="shared" si="59"/>
        <v>#REF!</v>
      </c>
      <c r="AJ81" s="2" t="e">
        <f>IF(#REF!="","",VLOOKUP(#REF!,$A$5:$C$173,3,))</f>
        <v>#REF!</v>
      </c>
      <c r="AK81" s="2" t="e">
        <f t="shared" si="39"/>
        <v>#REF!</v>
      </c>
      <c r="AL81" s="2" t="e">
        <f t="shared" si="60"/>
        <v>#REF!</v>
      </c>
      <c r="AM81" s="2" t="e">
        <f t="shared" si="60"/>
        <v>#REF!</v>
      </c>
      <c r="AN81" s="2" t="e">
        <f t="shared" si="60"/>
        <v>#REF!</v>
      </c>
      <c r="AO81" s="2" t="e">
        <f t="shared" si="60"/>
        <v>#REF!</v>
      </c>
      <c r="AP81" s="2" t="e">
        <f t="shared" si="60"/>
        <v>#REF!</v>
      </c>
      <c r="AQ81" s="2" t="e">
        <f t="shared" si="60"/>
        <v>#REF!</v>
      </c>
      <c r="AR81" s="2" t="e">
        <f t="shared" si="60"/>
        <v>#REF!</v>
      </c>
      <c r="BA81" s="66" t="str">
        <f t="shared" si="64"/>
        <v/>
      </c>
      <c r="BB81" s="67"/>
      <c r="BC81" s="68"/>
      <c r="BD81" s="68"/>
      <c r="BE81" s="69"/>
      <c r="BF81" s="73"/>
      <c r="BG81" s="72" t="str">
        <f t="shared" si="38"/>
        <v/>
      </c>
      <c r="BH81" s="72"/>
      <c r="BI81" s="72"/>
      <c r="BJ81" s="72" t="str">
        <f t="shared" si="65"/>
        <v/>
      </c>
      <c r="BK81" s="72" t="str">
        <f t="shared" si="66"/>
        <v/>
      </c>
      <c r="BL81" s="72" t="str">
        <f t="shared" si="67"/>
        <v/>
      </c>
      <c r="BN81" s="1" t="str">
        <f t="shared" si="68"/>
        <v/>
      </c>
      <c r="BO81" s="1">
        <f t="shared" si="69"/>
        <v>5</v>
      </c>
      <c r="BP81" s="1" t="str">
        <f t="shared" si="70"/>
        <v>F</v>
      </c>
      <c r="BQ81" s="1" t="str">
        <f t="shared" si="71"/>
        <v>0</v>
      </c>
      <c r="BT81" s="47">
        <v>11.039999999999999</v>
      </c>
      <c r="BU81" s="26">
        <v>4</v>
      </c>
      <c r="BV81" s="26">
        <v>136</v>
      </c>
      <c r="BW81" s="5"/>
      <c r="BX81" s="49">
        <v>1.244</v>
      </c>
      <c r="BY81" s="49">
        <v>1.2450000000000001</v>
      </c>
      <c r="BZ81" s="49">
        <v>1.3120000000000003</v>
      </c>
      <c r="CA81" s="49">
        <v>1.3130000000000002</v>
      </c>
      <c r="CB81" s="49">
        <v>1.587</v>
      </c>
      <c r="CC81" s="49">
        <v>1.5879999999999999</v>
      </c>
      <c r="CE81" s="51">
        <v>1.2690000000000001</v>
      </c>
      <c r="CF81" s="51">
        <v>1.27</v>
      </c>
      <c r="CG81" s="51">
        <v>1.3359999999999999</v>
      </c>
      <c r="CH81" s="51">
        <v>1.337</v>
      </c>
      <c r="CI81" s="51">
        <v>1.6059999999999999</v>
      </c>
      <c r="CJ81" s="51">
        <v>1.607</v>
      </c>
      <c r="CM81" s="1" t="e">
        <f>IF('Nutritional Status'!#REF!="","",IF('Nutritional Status'!#REF!&gt;CT81,$CU$3,IF('Nutritional Status'!#REF!&gt;CR81,$CS$3,IF('Nutritional Status'!#REF!&gt;CP81,$CQ$3,$CP$3))))</f>
        <v>#REF!</v>
      </c>
      <c r="CN81" s="2">
        <v>77</v>
      </c>
      <c r="CO81" s="1" t="e">
        <f t="shared" si="61"/>
        <v>#REF!</v>
      </c>
      <c r="CP81" s="1" t="e">
        <f t="shared" si="41"/>
        <v>#REF!</v>
      </c>
      <c r="CQ81" s="1" t="e">
        <f t="shared" si="41"/>
        <v>#REF!</v>
      </c>
      <c r="CR81" s="1" t="e">
        <f t="shared" si="41"/>
        <v>#REF!</v>
      </c>
      <c r="CS81" s="1" t="e">
        <f t="shared" si="41"/>
        <v>#REF!</v>
      </c>
      <c r="CT81" s="1" t="e">
        <f t="shared" si="41"/>
        <v>#REF!</v>
      </c>
      <c r="CU81" s="1" t="e">
        <f t="shared" si="41"/>
        <v>#REF!</v>
      </c>
      <c r="CW81" s="2">
        <v>77</v>
      </c>
      <c r="CX81" s="1" t="e">
        <f t="shared" si="62"/>
        <v>#REF!</v>
      </c>
      <c r="CY81" s="1" t="e">
        <f t="shared" si="40"/>
        <v>#REF!</v>
      </c>
      <c r="CZ81" s="1" t="e">
        <f t="shared" si="40"/>
        <v>#REF!</v>
      </c>
      <c r="DA81" s="1" t="e">
        <f t="shared" si="40"/>
        <v>#REF!</v>
      </c>
      <c r="DB81" s="1" t="e">
        <f t="shared" si="40"/>
        <v>#REF!</v>
      </c>
      <c r="DC81" s="1" t="e">
        <f t="shared" si="40"/>
        <v>#REF!</v>
      </c>
      <c r="DD81" s="1" t="e">
        <f t="shared" si="40"/>
        <v>#REF!</v>
      </c>
    </row>
    <row r="82" ht="15" customHeight="1">
      <c r="A82" s="47">
        <v>11.050000000000001</v>
      </c>
      <c r="B82" s="26">
        <v>5</v>
      </c>
      <c r="C82" s="26">
        <v>137</v>
      </c>
      <c r="D82" s="5"/>
      <c r="E82" s="48">
        <v>13.1</v>
      </c>
      <c r="F82" s="48">
        <f t="shared" si="44"/>
        <v>13.199999999999999</v>
      </c>
      <c r="G82" s="48">
        <f t="shared" si="72"/>
        <v>14.1</v>
      </c>
      <c r="H82" s="48">
        <f t="shared" si="45"/>
        <v>14.199999999999999</v>
      </c>
      <c r="I82" s="48">
        <v>22.899999999999999</v>
      </c>
      <c r="J82" s="48">
        <f t="shared" si="46"/>
        <v>23</v>
      </c>
      <c r="K82" s="49">
        <v>28.800000000000001</v>
      </c>
      <c r="L82" s="49">
        <f t="shared" si="47"/>
        <v>28.900000000000002</v>
      </c>
      <c r="M82" s="3"/>
      <c r="N82" s="48">
        <v>12.800000000000001</v>
      </c>
      <c r="O82" s="48">
        <f t="shared" si="48"/>
        <v>12.9</v>
      </c>
      <c r="P82" s="49">
        <v>14</v>
      </c>
      <c r="Q82" s="49">
        <f t="shared" si="49"/>
        <v>14.1</v>
      </c>
      <c r="R82" s="49">
        <v>24.300000000000001</v>
      </c>
      <c r="S82" s="49">
        <f t="shared" si="50"/>
        <v>24.400000000000002</v>
      </c>
      <c r="T82" s="49">
        <v>30.899999999999999</v>
      </c>
      <c r="U82" s="49">
        <f t="shared" si="51"/>
        <v>31</v>
      </c>
      <c r="Y82" s="2">
        <v>78</v>
      </c>
      <c r="Z82" s="2" t="e">
        <f t="shared" si="63"/>
        <v>#REF!</v>
      </c>
      <c r="AA82" s="2" t="e">
        <f t="shared" si="52"/>
        <v>#REF!</v>
      </c>
      <c r="AB82" s="2" t="e">
        <f t="shared" si="53"/>
        <v>#REF!</v>
      </c>
      <c r="AC82" s="2" t="e">
        <f t="shared" si="54"/>
        <v>#REF!</v>
      </c>
      <c r="AD82" s="2" t="e">
        <f t="shared" si="55"/>
        <v>#REF!</v>
      </c>
      <c r="AE82" s="2" t="e">
        <f t="shared" si="56"/>
        <v>#REF!</v>
      </c>
      <c r="AF82" s="2" t="e">
        <f t="shared" si="57"/>
        <v>#REF!</v>
      </c>
      <c r="AG82" s="2" t="e">
        <f t="shared" si="58"/>
        <v>#REF!</v>
      </c>
      <c r="AH82" s="2" t="e">
        <f t="shared" si="59"/>
        <v>#REF!</v>
      </c>
      <c r="AJ82" s="2" t="e">
        <f>IF(#REF!="","",VLOOKUP(#REF!,$A$5:$C$173,3,))</f>
        <v>#REF!</v>
      </c>
      <c r="AK82" s="2" t="e">
        <f t="shared" si="39"/>
        <v>#REF!</v>
      </c>
      <c r="AL82" s="2" t="e">
        <f t="shared" si="60"/>
        <v>#REF!</v>
      </c>
      <c r="AM82" s="2" t="e">
        <f t="shared" si="60"/>
        <v>#REF!</v>
      </c>
      <c r="AN82" s="2" t="e">
        <f t="shared" si="60"/>
        <v>#REF!</v>
      </c>
      <c r="AO82" s="2" t="e">
        <f t="shared" si="60"/>
        <v>#REF!</v>
      </c>
      <c r="AP82" s="2" t="e">
        <f t="shared" si="60"/>
        <v>#REF!</v>
      </c>
      <c r="AQ82" s="2" t="e">
        <f t="shared" si="60"/>
        <v>#REF!</v>
      </c>
      <c r="AR82" s="2" t="e">
        <f t="shared" si="60"/>
        <v>#REF!</v>
      </c>
      <c r="BA82" s="66" t="str">
        <f t="shared" si="64"/>
        <v/>
      </c>
      <c r="BB82" s="67"/>
      <c r="BC82" s="68"/>
      <c r="BD82" s="68"/>
      <c r="BE82" s="69"/>
      <c r="BF82" s="73"/>
      <c r="BG82" s="72" t="str">
        <f t="shared" si="38"/>
        <v/>
      </c>
      <c r="BH82" s="72"/>
      <c r="BI82" s="72"/>
      <c r="BJ82" s="72" t="str">
        <f t="shared" si="65"/>
        <v/>
      </c>
      <c r="BK82" s="72" t="str">
        <f t="shared" si="66"/>
        <v/>
      </c>
      <c r="BL82" s="72" t="str">
        <f t="shared" si="67"/>
        <v/>
      </c>
      <c r="BN82" s="1" t="str">
        <f t="shared" si="68"/>
        <v/>
      </c>
      <c r="BO82" s="1">
        <f t="shared" si="69"/>
        <v>5</v>
      </c>
      <c r="BP82" s="1" t="str">
        <f t="shared" si="70"/>
        <v>F</v>
      </c>
      <c r="BQ82" s="1" t="str">
        <f t="shared" si="71"/>
        <v>0</v>
      </c>
      <c r="BT82" s="47">
        <v>11.050000000000001</v>
      </c>
      <c r="BU82" s="26">
        <v>5</v>
      </c>
      <c r="BV82" s="26">
        <v>137</v>
      </c>
      <c r="BW82" s="5"/>
      <c r="BX82" s="49">
        <v>1.248</v>
      </c>
      <c r="BY82" s="49">
        <v>1.2489999999999999</v>
      </c>
      <c r="BZ82" s="49">
        <v>1.3159999999999998</v>
      </c>
      <c r="CA82" s="49">
        <v>1.3169999999999999</v>
      </c>
      <c r="CB82" s="49">
        <v>1.5930000000000002</v>
      </c>
      <c r="CC82" s="49">
        <v>1.5940000000000001</v>
      </c>
      <c r="CE82" s="51">
        <v>1.2730000000000001</v>
      </c>
      <c r="CF82" s="51">
        <v>1.274</v>
      </c>
      <c r="CG82" s="51">
        <v>1.341</v>
      </c>
      <c r="CH82" s="51">
        <v>1.3419999999999999</v>
      </c>
      <c r="CI82" s="51">
        <v>1.611</v>
      </c>
      <c r="CJ82" s="51">
        <v>1.6119999999999999</v>
      </c>
      <c r="CM82" s="1" t="e">
        <f>IF('Nutritional Status'!#REF!="","",IF('Nutritional Status'!#REF!&gt;CT82,$CU$3,IF('Nutritional Status'!#REF!&gt;CR82,$CS$3,IF('Nutritional Status'!#REF!&gt;CP82,$CQ$3,$CP$3))))</f>
        <v>#REF!</v>
      </c>
      <c r="CN82" s="2">
        <v>78</v>
      </c>
      <c r="CO82" s="1" t="e">
        <f t="shared" si="61"/>
        <v>#REF!</v>
      </c>
      <c r="CP82" s="1" t="e">
        <f t="shared" si="41"/>
        <v>#REF!</v>
      </c>
      <c r="CQ82" s="1" t="e">
        <f t="shared" si="41"/>
        <v>#REF!</v>
      </c>
      <c r="CR82" s="1" t="e">
        <f t="shared" si="41"/>
        <v>#REF!</v>
      </c>
      <c r="CS82" s="1" t="e">
        <f t="shared" si="41"/>
        <v>#REF!</v>
      </c>
      <c r="CT82" s="1" t="e">
        <f t="shared" si="41"/>
        <v>#REF!</v>
      </c>
      <c r="CU82" s="1" t="e">
        <f t="shared" si="41"/>
        <v>#REF!</v>
      </c>
      <c r="CW82" s="2">
        <v>78</v>
      </c>
      <c r="CX82" s="1" t="e">
        <f t="shared" si="62"/>
        <v>#REF!</v>
      </c>
      <c r="CY82" s="1" t="e">
        <f t="shared" si="40"/>
        <v>#REF!</v>
      </c>
      <c r="CZ82" s="1" t="e">
        <f t="shared" si="40"/>
        <v>#REF!</v>
      </c>
      <c r="DA82" s="1" t="e">
        <f t="shared" si="40"/>
        <v>#REF!</v>
      </c>
      <c r="DB82" s="1" t="e">
        <f t="shared" si="40"/>
        <v>#REF!</v>
      </c>
      <c r="DC82" s="1" t="e">
        <f t="shared" si="40"/>
        <v>#REF!</v>
      </c>
      <c r="DD82" s="1" t="e">
        <f t="shared" si="40"/>
        <v>#REF!</v>
      </c>
    </row>
    <row r="83" ht="15" customHeight="1">
      <c r="A83" s="47">
        <v>11.06</v>
      </c>
      <c r="B83" s="26">
        <v>6</v>
      </c>
      <c r="C83" s="26">
        <v>138</v>
      </c>
      <c r="D83" s="5"/>
      <c r="E83" s="48">
        <v>13.1</v>
      </c>
      <c r="F83" s="48">
        <f t="shared" si="44"/>
        <v>13.199999999999999</v>
      </c>
      <c r="G83" s="48">
        <f t="shared" si="72"/>
        <v>14.1</v>
      </c>
      <c r="H83" s="48">
        <f t="shared" si="45"/>
        <v>14.199999999999999</v>
      </c>
      <c r="I83" s="48">
        <v>23</v>
      </c>
      <c r="J83" s="48">
        <f t="shared" si="46"/>
        <v>23.100000000000001</v>
      </c>
      <c r="K83" s="49">
        <v>29</v>
      </c>
      <c r="L83" s="49">
        <f t="shared" si="47"/>
        <v>29.100000000000001</v>
      </c>
      <c r="M83" s="3"/>
      <c r="N83" s="48">
        <v>12.800000000000001</v>
      </c>
      <c r="O83" s="48">
        <f t="shared" si="48"/>
        <v>12.9</v>
      </c>
      <c r="P83" s="49">
        <v>14</v>
      </c>
      <c r="Q83" s="49">
        <f t="shared" si="49"/>
        <v>14.1</v>
      </c>
      <c r="R83" s="49">
        <v>24.399999999999999</v>
      </c>
      <c r="S83" s="49">
        <f t="shared" si="50"/>
        <v>24.5</v>
      </c>
      <c r="T83" s="49">
        <v>31.100000000000001</v>
      </c>
      <c r="U83" s="49">
        <f t="shared" si="51"/>
        <v>31.200000000000003</v>
      </c>
      <c r="Y83" s="2">
        <v>79</v>
      </c>
      <c r="Z83" s="2" t="e">
        <f t="shared" si="63"/>
        <v>#REF!</v>
      </c>
      <c r="AA83" s="2" t="e">
        <f t="shared" si="52"/>
        <v>#REF!</v>
      </c>
      <c r="AB83" s="2" t="e">
        <f t="shared" si="53"/>
        <v>#REF!</v>
      </c>
      <c r="AC83" s="2" t="e">
        <f t="shared" si="54"/>
        <v>#REF!</v>
      </c>
      <c r="AD83" s="2" t="e">
        <f t="shared" si="55"/>
        <v>#REF!</v>
      </c>
      <c r="AE83" s="2" t="e">
        <f t="shared" si="56"/>
        <v>#REF!</v>
      </c>
      <c r="AF83" s="2" t="e">
        <f t="shared" si="57"/>
        <v>#REF!</v>
      </c>
      <c r="AG83" s="2" t="e">
        <f t="shared" si="58"/>
        <v>#REF!</v>
      </c>
      <c r="AH83" s="2" t="e">
        <f t="shared" si="59"/>
        <v>#REF!</v>
      </c>
      <c r="AJ83" s="2" t="e">
        <f>IF(#REF!="","",VLOOKUP(#REF!,$A$5:$C$173,3,))</f>
        <v>#REF!</v>
      </c>
      <c r="AK83" s="2" t="e">
        <f t="shared" si="39"/>
        <v>#REF!</v>
      </c>
      <c r="AL83" s="2" t="e">
        <f t="shared" si="60"/>
        <v>#REF!</v>
      </c>
      <c r="AM83" s="2" t="e">
        <f t="shared" si="60"/>
        <v>#REF!</v>
      </c>
      <c r="AN83" s="2" t="e">
        <f t="shared" si="60"/>
        <v>#REF!</v>
      </c>
      <c r="AO83" s="2" t="e">
        <f t="shared" si="60"/>
        <v>#REF!</v>
      </c>
      <c r="AP83" s="2" t="e">
        <f t="shared" si="60"/>
        <v>#REF!</v>
      </c>
      <c r="AQ83" s="2" t="e">
        <f t="shared" si="60"/>
        <v>#REF!</v>
      </c>
      <c r="AR83" s="2" t="e">
        <f t="shared" si="60"/>
        <v>#REF!</v>
      </c>
      <c r="BA83" s="66" t="str">
        <f t="shared" si="64"/>
        <v/>
      </c>
      <c r="BB83" s="67"/>
      <c r="BC83" s="68"/>
      <c r="BD83" s="68"/>
      <c r="BE83" s="69"/>
      <c r="BF83" s="73"/>
      <c r="BG83" s="72" t="str">
        <f t="shared" si="38"/>
        <v/>
      </c>
      <c r="BH83" s="72"/>
      <c r="BI83" s="72"/>
      <c r="BJ83" s="72" t="str">
        <f t="shared" si="65"/>
        <v/>
      </c>
      <c r="BK83" s="72" t="str">
        <f t="shared" si="66"/>
        <v/>
      </c>
      <c r="BL83" s="72" t="str">
        <f t="shared" si="67"/>
        <v/>
      </c>
      <c r="BN83" s="1" t="str">
        <f t="shared" si="68"/>
        <v/>
      </c>
      <c r="BO83" s="1">
        <f t="shared" si="69"/>
        <v>5</v>
      </c>
      <c r="BP83" s="1" t="str">
        <f t="shared" si="70"/>
        <v>F</v>
      </c>
      <c r="BQ83" s="1" t="str">
        <f t="shared" si="71"/>
        <v>0</v>
      </c>
      <c r="BT83" s="47">
        <v>11.06</v>
      </c>
      <c r="BU83" s="26">
        <v>6</v>
      </c>
      <c r="BV83" s="26">
        <v>138</v>
      </c>
      <c r="BW83" s="5"/>
      <c r="BX83" s="49">
        <v>1.252</v>
      </c>
      <c r="BY83" s="49">
        <v>1.2529999999999999</v>
      </c>
      <c r="BZ83" s="49">
        <v>1.321</v>
      </c>
      <c r="CA83" s="49">
        <v>1.3219999999999998</v>
      </c>
      <c r="CB83" s="49">
        <v>1.5980000000000001</v>
      </c>
      <c r="CC83" s="49">
        <v>1.599</v>
      </c>
      <c r="CE83" s="51">
        <v>1.278</v>
      </c>
      <c r="CF83" s="51">
        <v>1.2790000000000001</v>
      </c>
      <c r="CG83" s="51">
        <v>1.3459999999999999</v>
      </c>
      <c r="CH83" s="51">
        <v>1.347</v>
      </c>
      <c r="CI83" s="51">
        <v>1.617</v>
      </c>
      <c r="CJ83" s="51">
        <v>1.6179999999999999</v>
      </c>
      <c r="CM83" s="1" t="e">
        <f>IF('Nutritional Status'!#REF!="","",IF('Nutritional Status'!#REF!&gt;CT83,$CU$3,IF('Nutritional Status'!#REF!&gt;CR83,$CS$3,IF('Nutritional Status'!#REF!&gt;CP83,$CQ$3,$CP$3))))</f>
        <v>#REF!</v>
      </c>
      <c r="CN83" s="2">
        <v>79</v>
      </c>
      <c r="CO83" s="1" t="e">
        <f t="shared" si="61"/>
        <v>#REF!</v>
      </c>
      <c r="CP83" s="1" t="e">
        <f t="shared" si="41"/>
        <v>#REF!</v>
      </c>
      <c r="CQ83" s="1" t="e">
        <f t="shared" si="41"/>
        <v>#REF!</v>
      </c>
      <c r="CR83" s="1" t="e">
        <f t="shared" si="41"/>
        <v>#REF!</v>
      </c>
      <c r="CS83" s="1" t="e">
        <f t="shared" si="41"/>
        <v>#REF!</v>
      </c>
      <c r="CT83" s="1" t="e">
        <f t="shared" si="41"/>
        <v>#REF!</v>
      </c>
      <c r="CU83" s="1" t="e">
        <f t="shared" si="41"/>
        <v>#REF!</v>
      </c>
      <c r="CW83" s="2">
        <v>79</v>
      </c>
      <c r="CX83" s="1" t="e">
        <f t="shared" si="62"/>
        <v>#REF!</v>
      </c>
      <c r="CY83" s="1" t="e">
        <f t="shared" si="40"/>
        <v>#REF!</v>
      </c>
      <c r="CZ83" s="1" t="e">
        <f t="shared" si="40"/>
        <v>#REF!</v>
      </c>
      <c r="DA83" s="1" t="e">
        <f t="shared" si="40"/>
        <v>#REF!</v>
      </c>
      <c r="DB83" s="1" t="e">
        <f t="shared" si="40"/>
        <v>#REF!</v>
      </c>
      <c r="DC83" s="1" t="e">
        <f t="shared" si="40"/>
        <v>#REF!</v>
      </c>
      <c r="DD83" s="1" t="e">
        <f t="shared" si="40"/>
        <v>#REF!</v>
      </c>
    </row>
    <row r="84" ht="15" customHeight="1">
      <c r="A84" s="47">
        <v>11.07</v>
      </c>
      <c r="B84" s="26">
        <v>7</v>
      </c>
      <c r="C84" s="26">
        <v>139</v>
      </c>
      <c r="D84" s="5"/>
      <c r="E84" s="48">
        <v>13.1</v>
      </c>
      <c r="F84" s="48">
        <f t="shared" si="44"/>
        <v>13.199999999999999</v>
      </c>
      <c r="G84" s="48">
        <v>14.199999999999999</v>
      </c>
      <c r="H84" s="48">
        <f t="shared" si="45"/>
        <v>14.299999999999999</v>
      </c>
      <c r="I84" s="48">
        <v>23.100000000000001</v>
      </c>
      <c r="J84" s="48">
        <f t="shared" si="46"/>
        <v>23.200000000000003</v>
      </c>
      <c r="K84" s="49">
        <v>29.199999999999999</v>
      </c>
      <c r="L84" s="49">
        <f t="shared" si="47"/>
        <v>29.300000000000001</v>
      </c>
      <c r="M84" s="3"/>
      <c r="N84" s="48">
        <v>12.9</v>
      </c>
      <c r="O84" s="48">
        <f t="shared" si="48"/>
        <v>13</v>
      </c>
      <c r="P84" s="49">
        <v>14.1</v>
      </c>
      <c r="Q84" s="49">
        <f t="shared" si="49"/>
        <v>14.199999999999999</v>
      </c>
      <c r="R84" s="49">
        <v>24.5</v>
      </c>
      <c r="S84" s="49">
        <f t="shared" si="50"/>
        <v>24.600000000000001</v>
      </c>
      <c r="T84" s="49">
        <v>31.199999999999999</v>
      </c>
      <c r="U84" s="49">
        <f t="shared" si="51"/>
        <v>31.300000000000001</v>
      </c>
      <c r="Y84" s="2">
        <v>80</v>
      </c>
      <c r="Z84" s="2" t="e">
        <f t="shared" si="63"/>
        <v>#REF!</v>
      </c>
      <c r="AA84" s="2" t="e">
        <f t="shared" si="52"/>
        <v>#REF!</v>
      </c>
      <c r="AB84" s="2" t="e">
        <f t="shared" si="53"/>
        <v>#REF!</v>
      </c>
      <c r="AC84" s="2" t="e">
        <f t="shared" si="54"/>
        <v>#REF!</v>
      </c>
      <c r="AD84" s="2" t="e">
        <f t="shared" si="55"/>
        <v>#REF!</v>
      </c>
      <c r="AE84" s="2" t="e">
        <f t="shared" si="56"/>
        <v>#REF!</v>
      </c>
      <c r="AF84" s="2" t="e">
        <f t="shared" si="57"/>
        <v>#REF!</v>
      </c>
      <c r="AG84" s="2" t="e">
        <f t="shared" si="58"/>
        <v>#REF!</v>
      </c>
      <c r="AH84" s="2" t="e">
        <f t="shared" si="59"/>
        <v>#REF!</v>
      </c>
      <c r="AJ84" s="2" t="e">
        <f>IF(#REF!="","",VLOOKUP(#REF!,$A$5:$C$173,3,))</f>
        <v>#REF!</v>
      </c>
      <c r="AK84" s="2" t="e">
        <f t="shared" si="39"/>
        <v>#REF!</v>
      </c>
      <c r="AL84" s="2" t="e">
        <f t="shared" si="60"/>
        <v>#REF!</v>
      </c>
      <c r="AM84" s="2" t="e">
        <f t="shared" si="60"/>
        <v>#REF!</v>
      </c>
      <c r="AN84" s="2" t="e">
        <f t="shared" si="60"/>
        <v>#REF!</v>
      </c>
      <c r="AO84" s="2" t="e">
        <f t="shared" si="60"/>
        <v>#REF!</v>
      </c>
      <c r="AP84" s="2" t="e">
        <f t="shared" si="60"/>
        <v>#REF!</v>
      </c>
      <c r="AQ84" s="2" t="e">
        <f t="shared" si="60"/>
        <v>#REF!</v>
      </c>
      <c r="AR84" s="2" t="e">
        <f t="shared" si="60"/>
        <v>#REF!</v>
      </c>
      <c r="BA84" s="66" t="str">
        <f t="shared" si="64"/>
        <v/>
      </c>
      <c r="BB84" s="67"/>
      <c r="BC84" s="68"/>
      <c r="BD84" s="68"/>
      <c r="BE84" s="69"/>
      <c r="BF84" s="73"/>
      <c r="BG84" s="72" t="str">
        <f t="shared" si="38"/>
        <v/>
      </c>
      <c r="BH84" s="72"/>
      <c r="BI84" s="72"/>
      <c r="BJ84" s="72" t="str">
        <f t="shared" si="65"/>
        <v/>
      </c>
      <c r="BK84" s="72" t="str">
        <f t="shared" si="66"/>
        <v/>
      </c>
      <c r="BL84" s="72" t="str">
        <f t="shared" si="67"/>
        <v/>
      </c>
      <c r="BN84" s="1" t="str">
        <f t="shared" si="68"/>
        <v/>
      </c>
      <c r="BO84" s="1">
        <f t="shared" si="69"/>
        <v>5</v>
      </c>
      <c r="BP84" s="1" t="str">
        <f t="shared" si="70"/>
        <v>F</v>
      </c>
      <c r="BQ84" s="1" t="str">
        <f t="shared" si="71"/>
        <v>0</v>
      </c>
      <c r="BT84" s="47">
        <v>11.07</v>
      </c>
      <c r="BU84" s="26">
        <v>7</v>
      </c>
      <c r="BV84" s="26">
        <v>139</v>
      </c>
      <c r="BW84" s="5"/>
      <c r="BX84" s="49">
        <v>1.256</v>
      </c>
      <c r="BY84" s="49">
        <v>1.2569999999999999</v>
      </c>
      <c r="BZ84" s="49">
        <v>1.325</v>
      </c>
      <c r="CA84" s="49">
        <v>1.3259999999999998</v>
      </c>
      <c r="CB84" s="49">
        <v>1.6040000000000001</v>
      </c>
      <c r="CC84" s="49">
        <v>1.605</v>
      </c>
      <c r="CE84" s="51">
        <v>1.2830000000000001</v>
      </c>
      <c r="CF84" s="51">
        <v>1.284</v>
      </c>
      <c r="CG84" s="51">
        <v>1.351</v>
      </c>
      <c r="CH84" s="51">
        <v>1.3519999999999999</v>
      </c>
      <c r="CI84" s="51">
        <v>1.6219999999999999</v>
      </c>
      <c r="CJ84" s="51">
        <v>1.6229999999999998</v>
      </c>
      <c r="CM84" s="1" t="e">
        <f>IF('Nutritional Status'!#REF!="","",IF('Nutritional Status'!#REF!&gt;CT84,$CU$3,IF('Nutritional Status'!#REF!&gt;CR84,$CS$3,IF('Nutritional Status'!#REF!&gt;CP84,$CQ$3,$CP$3))))</f>
        <v>#REF!</v>
      </c>
      <c r="CN84" s="2">
        <v>80</v>
      </c>
      <c r="CO84" s="1" t="e">
        <f t="shared" si="61"/>
        <v>#REF!</v>
      </c>
      <c r="CP84" s="1" t="e">
        <f t="shared" si="41"/>
        <v>#REF!</v>
      </c>
      <c r="CQ84" s="1" t="e">
        <f t="shared" si="41"/>
        <v>#REF!</v>
      </c>
      <c r="CR84" s="1" t="e">
        <f t="shared" si="41"/>
        <v>#REF!</v>
      </c>
      <c r="CS84" s="1" t="e">
        <f t="shared" si="41"/>
        <v>#REF!</v>
      </c>
      <c r="CT84" s="1" t="e">
        <f t="shared" si="41"/>
        <v>#REF!</v>
      </c>
      <c r="CU84" s="1" t="e">
        <f t="shared" si="41"/>
        <v>#REF!</v>
      </c>
      <c r="CW84" s="2">
        <v>80</v>
      </c>
      <c r="CX84" s="1" t="e">
        <f t="shared" si="62"/>
        <v>#REF!</v>
      </c>
      <c r="CY84" s="1" t="e">
        <f t="shared" si="40"/>
        <v>#REF!</v>
      </c>
      <c r="CZ84" s="1" t="e">
        <f t="shared" si="40"/>
        <v>#REF!</v>
      </c>
      <c r="DA84" s="1" t="e">
        <f t="shared" si="40"/>
        <v>#REF!</v>
      </c>
      <c r="DB84" s="1" t="e">
        <f t="shared" si="40"/>
        <v>#REF!</v>
      </c>
      <c r="DC84" s="1" t="e">
        <f t="shared" si="40"/>
        <v>#REF!</v>
      </c>
      <c r="DD84" s="1" t="e">
        <f t="shared" si="40"/>
        <v>#REF!</v>
      </c>
    </row>
    <row r="85" ht="15" customHeight="1">
      <c r="A85" s="47">
        <v>11.08</v>
      </c>
      <c r="B85" s="26">
        <v>8</v>
      </c>
      <c r="C85" s="26">
        <v>140</v>
      </c>
      <c r="D85" s="5"/>
      <c r="E85" s="48">
        <v>13.199999999999999</v>
      </c>
      <c r="F85" s="48">
        <f t="shared" si="44"/>
        <v>13.299999999999999</v>
      </c>
      <c r="G85" s="48">
        <v>14.199999999999999</v>
      </c>
      <c r="H85" s="48">
        <f t="shared" si="45"/>
        <v>14.299999999999999</v>
      </c>
      <c r="I85" s="48">
        <v>23.199999999999999</v>
      </c>
      <c r="J85" s="48">
        <f t="shared" si="46"/>
        <v>23.300000000000001</v>
      </c>
      <c r="K85" s="49">
        <v>29.300000000000001</v>
      </c>
      <c r="L85" s="49">
        <f t="shared" si="47"/>
        <v>29.400000000000002</v>
      </c>
      <c r="M85" s="3"/>
      <c r="N85" s="48">
        <v>12.9</v>
      </c>
      <c r="O85" s="48">
        <f t="shared" si="48"/>
        <v>13</v>
      </c>
      <c r="P85" s="49">
        <v>14.1</v>
      </c>
      <c r="Q85" s="49">
        <f t="shared" si="49"/>
        <v>14.199999999999999</v>
      </c>
      <c r="R85" s="49">
        <v>24.600000000000001</v>
      </c>
      <c r="S85" s="49">
        <f t="shared" si="50"/>
        <v>24.700000000000003</v>
      </c>
      <c r="T85" s="49">
        <v>31.399999999999999</v>
      </c>
      <c r="U85" s="49">
        <f t="shared" si="51"/>
        <v>31.5</v>
      </c>
      <c r="Y85" s="2">
        <v>81</v>
      </c>
      <c r="Z85" s="2" t="e">
        <f t="shared" si="63"/>
        <v>#REF!</v>
      </c>
      <c r="AA85" s="2" t="e">
        <f t="shared" si="52"/>
        <v>#REF!</v>
      </c>
      <c r="AB85" s="2" t="e">
        <f t="shared" si="53"/>
        <v>#REF!</v>
      </c>
      <c r="AC85" s="2" t="e">
        <f t="shared" si="54"/>
        <v>#REF!</v>
      </c>
      <c r="AD85" s="2" t="e">
        <f t="shared" si="55"/>
        <v>#REF!</v>
      </c>
      <c r="AE85" s="2" t="e">
        <f t="shared" si="56"/>
        <v>#REF!</v>
      </c>
      <c r="AF85" s="2" t="e">
        <f t="shared" si="57"/>
        <v>#REF!</v>
      </c>
      <c r="AG85" s="2" t="e">
        <f t="shared" si="58"/>
        <v>#REF!</v>
      </c>
      <c r="AH85" s="2" t="e">
        <f t="shared" si="59"/>
        <v>#REF!</v>
      </c>
      <c r="AJ85" s="2" t="e">
        <f>IF(#REF!="","",VLOOKUP(#REF!,$A$5:$C$173,3,))</f>
        <v>#REF!</v>
      </c>
      <c r="AK85" s="2" t="e">
        <f t="shared" si="39"/>
        <v>#REF!</v>
      </c>
      <c r="AL85" s="2" t="e">
        <f t="shared" si="60"/>
        <v>#REF!</v>
      </c>
      <c r="AM85" s="2" t="e">
        <f t="shared" si="60"/>
        <v>#REF!</v>
      </c>
      <c r="AN85" s="2" t="e">
        <f t="shared" si="60"/>
        <v>#REF!</v>
      </c>
      <c r="AO85" s="2" t="e">
        <f t="shared" si="60"/>
        <v>#REF!</v>
      </c>
      <c r="AP85" s="2" t="e">
        <f t="shared" si="60"/>
        <v>#REF!</v>
      </c>
      <c r="AQ85" s="2" t="e">
        <f t="shared" si="60"/>
        <v>#REF!</v>
      </c>
      <c r="AR85" s="2" t="e">
        <f t="shared" si="60"/>
        <v>#REF!</v>
      </c>
      <c r="BA85" s="66" t="str">
        <f t="shared" si="64"/>
        <v/>
      </c>
      <c r="BB85" s="67"/>
      <c r="BC85" s="68"/>
      <c r="BD85" s="68"/>
      <c r="BE85" s="69"/>
      <c r="BF85" s="73"/>
      <c r="BG85" s="72" t="str">
        <f t="shared" si="38"/>
        <v/>
      </c>
      <c r="BH85" s="72"/>
      <c r="BI85" s="72"/>
      <c r="BJ85" s="72" t="str">
        <f t="shared" si="65"/>
        <v/>
      </c>
      <c r="BK85" s="72" t="str">
        <f t="shared" si="66"/>
        <v/>
      </c>
      <c r="BL85" s="72" t="str">
        <f t="shared" si="67"/>
        <v/>
      </c>
      <c r="BN85" s="1" t="str">
        <f t="shared" si="68"/>
        <v/>
      </c>
      <c r="BO85" s="1">
        <f t="shared" si="69"/>
        <v>5</v>
      </c>
      <c r="BP85" s="1" t="str">
        <f t="shared" si="70"/>
        <v>F</v>
      </c>
      <c r="BQ85" s="1" t="str">
        <f t="shared" si="71"/>
        <v>0</v>
      </c>
      <c r="BT85" s="47">
        <v>11.08</v>
      </c>
      <c r="BU85" s="26">
        <v>8</v>
      </c>
      <c r="BV85" s="26">
        <v>140</v>
      </c>
      <c r="BW85" s="5"/>
      <c r="BX85" s="49">
        <v>1.26</v>
      </c>
      <c r="BY85" s="49">
        <v>1.2609999999999999</v>
      </c>
      <c r="BZ85" s="49">
        <v>1.3300000000000001</v>
      </c>
      <c r="CA85" s="49">
        <v>1.331</v>
      </c>
      <c r="CB85" s="49">
        <v>1.609</v>
      </c>
      <c r="CC85" s="49">
        <v>1.6100000000000001</v>
      </c>
      <c r="CE85" s="51">
        <v>1.288</v>
      </c>
      <c r="CF85" s="51">
        <v>1.2890000000000001</v>
      </c>
      <c r="CG85" s="51">
        <v>1.3559999999999999</v>
      </c>
      <c r="CH85" s="51">
        <v>1.357</v>
      </c>
      <c r="CI85" s="51">
        <v>1.6280000000000001</v>
      </c>
      <c r="CJ85" s="51">
        <v>1.629</v>
      </c>
      <c r="CM85" s="1" t="e">
        <f>IF('Nutritional Status'!#REF!="","",IF('Nutritional Status'!#REF!&gt;CT85,$CU$3,IF('Nutritional Status'!#REF!&gt;CR85,$CS$3,IF('Nutritional Status'!#REF!&gt;CP85,$CQ$3,$CP$3))))</f>
        <v>#REF!</v>
      </c>
      <c r="CN85" s="2">
        <v>81</v>
      </c>
      <c r="CO85" s="1" t="e">
        <f t="shared" si="61"/>
        <v>#REF!</v>
      </c>
      <c r="CP85" s="1" t="e">
        <f t="shared" si="41"/>
        <v>#REF!</v>
      </c>
      <c r="CQ85" s="1" t="e">
        <f t="shared" si="41"/>
        <v>#REF!</v>
      </c>
      <c r="CR85" s="1" t="e">
        <f t="shared" si="41"/>
        <v>#REF!</v>
      </c>
      <c r="CS85" s="1" t="e">
        <f t="shared" si="41"/>
        <v>#REF!</v>
      </c>
      <c r="CT85" s="1" t="e">
        <f t="shared" si="41"/>
        <v>#REF!</v>
      </c>
      <c r="CU85" s="1" t="e">
        <f t="shared" si="41"/>
        <v>#REF!</v>
      </c>
      <c r="CW85" s="2">
        <v>81</v>
      </c>
      <c r="CX85" s="1" t="e">
        <f t="shared" si="62"/>
        <v>#REF!</v>
      </c>
      <c r="CY85" s="1" t="e">
        <f t="shared" si="40"/>
        <v>#REF!</v>
      </c>
      <c r="CZ85" s="1" t="e">
        <f t="shared" si="40"/>
        <v>#REF!</v>
      </c>
      <c r="DA85" s="1" t="e">
        <f t="shared" si="40"/>
        <v>#REF!</v>
      </c>
      <c r="DB85" s="1" t="e">
        <f t="shared" si="40"/>
        <v>#REF!</v>
      </c>
      <c r="DC85" s="1" t="e">
        <f t="shared" si="40"/>
        <v>#REF!</v>
      </c>
      <c r="DD85" s="1" t="e">
        <f t="shared" si="40"/>
        <v>#REF!</v>
      </c>
    </row>
    <row r="86" ht="15" customHeight="1">
      <c r="A86" s="47">
        <v>11.09</v>
      </c>
      <c r="B86" s="26">
        <v>9</v>
      </c>
      <c r="C86" s="26">
        <v>141</v>
      </c>
      <c r="D86" s="5"/>
      <c r="E86" s="48">
        <v>13.199999999999999</v>
      </c>
      <c r="F86" s="48">
        <f t="shared" si="44"/>
        <v>13.299999999999999</v>
      </c>
      <c r="G86" s="48">
        <v>14.199999999999999</v>
      </c>
      <c r="H86" s="48">
        <f t="shared" si="45"/>
        <v>14.299999999999999</v>
      </c>
      <c r="I86" s="48">
        <v>23.300000000000001</v>
      </c>
      <c r="J86" s="48">
        <f t="shared" si="46"/>
        <v>23.400000000000002</v>
      </c>
      <c r="K86" s="49">
        <v>29.5</v>
      </c>
      <c r="L86" s="49">
        <f t="shared" si="47"/>
        <v>29.600000000000001</v>
      </c>
      <c r="M86" s="3"/>
      <c r="N86" s="48">
        <v>12.9</v>
      </c>
      <c r="O86" s="48">
        <f t="shared" si="48"/>
        <v>13</v>
      </c>
      <c r="P86" s="49">
        <v>14.199999999999999</v>
      </c>
      <c r="Q86" s="49">
        <f t="shared" si="49"/>
        <v>14.299999999999999</v>
      </c>
      <c r="R86" s="49">
        <v>24.800000000000001</v>
      </c>
      <c r="S86" s="49">
        <f t="shared" si="50"/>
        <v>24.900000000000002</v>
      </c>
      <c r="T86" s="49">
        <v>31.5</v>
      </c>
      <c r="U86" s="49">
        <f t="shared" si="51"/>
        <v>31.600000000000001</v>
      </c>
      <c r="Y86" s="2">
        <v>82</v>
      </c>
      <c r="Z86" s="2" t="e">
        <f t="shared" si="63"/>
        <v>#REF!</v>
      </c>
      <c r="AA86" s="2" t="e">
        <f t="shared" si="52"/>
        <v>#REF!</v>
      </c>
      <c r="AB86" s="2" t="e">
        <f t="shared" si="53"/>
        <v>#REF!</v>
      </c>
      <c r="AC86" s="2" t="e">
        <f t="shared" si="54"/>
        <v>#REF!</v>
      </c>
      <c r="AD86" s="2" t="e">
        <f t="shared" si="55"/>
        <v>#REF!</v>
      </c>
      <c r="AE86" s="2" t="e">
        <f t="shared" si="56"/>
        <v>#REF!</v>
      </c>
      <c r="AF86" s="2" t="e">
        <f t="shared" si="57"/>
        <v>#REF!</v>
      </c>
      <c r="AG86" s="2" t="e">
        <f t="shared" si="58"/>
        <v>#REF!</v>
      </c>
      <c r="AH86" s="2" t="e">
        <f t="shared" si="59"/>
        <v>#REF!</v>
      </c>
      <c r="AJ86" s="2" t="e">
        <f>IF(#REF!="","",VLOOKUP(#REF!,$A$5:$C$173,3,))</f>
        <v>#REF!</v>
      </c>
      <c r="AK86" s="2" t="e">
        <f t="shared" si="39"/>
        <v>#REF!</v>
      </c>
      <c r="AL86" s="2" t="e">
        <f t="shared" si="60"/>
        <v>#REF!</v>
      </c>
      <c r="AM86" s="2" t="e">
        <f t="shared" si="60"/>
        <v>#REF!</v>
      </c>
      <c r="AN86" s="2" t="e">
        <f t="shared" si="60"/>
        <v>#REF!</v>
      </c>
      <c r="AO86" s="2" t="e">
        <f t="shared" si="60"/>
        <v>#REF!</v>
      </c>
      <c r="AP86" s="2" t="e">
        <f t="shared" si="60"/>
        <v>#REF!</v>
      </c>
      <c r="AQ86" s="2" t="e">
        <f t="shared" si="60"/>
        <v>#REF!</v>
      </c>
      <c r="AR86" s="2" t="e">
        <f t="shared" si="60"/>
        <v>#REF!</v>
      </c>
      <c r="BA86" s="66" t="str">
        <f t="shared" si="64"/>
        <v/>
      </c>
      <c r="BB86" s="67"/>
      <c r="BC86" s="68"/>
      <c r="BD86" s="68"/>
      <c r="BE86" s="69"/>
      <c r="BF86" s="73"/>
      <c r="BG86" s="72" t="str">
        <f t="shared" si="38"/>
        <v/>
      </c>
      <c r="BH86" s="72"/>
      <c r="BI86" s="72"/>
      <c r="BJ86" s="72" t="str">
        <f t="shared" si="65"/>
        <v/>
      </c>
      <c r="BK86" s="72" t="str">
        <f t="shared" si="66"/>
        <v/>
      </c>
      <c r="BL86" s="72" t="str">
        <f t="shared" si="67"/>
        <v/>
      </c>
      <c r="BN86" s="1" t="str">
        <f t="shared" si="68"/>
        <v/>
      </c>
      <c r="BO86" s="1">
        <f t="shared" si="69"/>
        <v>5</v>
      </c>
      <c r="BP86" s="1" t="str">
        <f t="shared" si="70"/>
        <v>F</v>
      </c>
      <c r="BQ86" s="1" t="str">
        <f t="shared" si="71"/>
        <v>0</v>
      </c>
      <c r="BT86" s="47">
        <v>11.09</v>
      </c>
      <c r="BU86" s="26">
        <v>9</v>
      </c>
      <c r="BV86" s="26">
        <v>141</v>
      </c>
      <c r="BW86" s="5"/>
      <c r="BX86" s="49">
        <v>1.264</v>
      </c>
      <c r="BY86" s="49">
        <v>1.2649999999999999</v>
      </c>
      <c r="BZ86" s="49">
        <v>1.3340000000000001</v>
      </c>
      <c r="CA86" s="49">
        <v>1.335</v>
      </c>
      <c r="CB86" s="49">
        <v>1.615</v>
      </c>
      <c r="CC86" s="49">
        <v>1.6159999999999999</v>
      </c>
      <c r="CE86" s="51">
        <v>1.2920000000000003</v>
      </c>
      <c r="CF86" s="51">
        <v>1.2930000000000001</v>
      </c>
      <c r="CG86" s="51">
        <v>1.3600000000000001</v>
      </c>
      <c r="CH86" s="51">
        <v>1.361</v>
      </c>
      <c r="CI86" s="51">
        <v>1.633</v>
      </c>
      <c r="CJ86" s="51">
        <v>1.6340000000000001</v>
      </c>
      <c r="CM86" s="1" t="e">
        <f>IF('Nutritional Status'!#REF!="","",IF('Nutritional Status'!#REF!&gt;CT86,$CU$3,IF('Nutritional Status'!#REF!&gt;CR86,$CS$3,IF('Nutritional Status'!#REF!&gt;CP86,$CQ$3,$CP$3))))</f>
        <v>#REF!</v>
      </c>
      <c r="CN86" s="2">
        <v>82</v>
      </c>
      <c r="CO86" s="1" t="e">
        <f t="shared" si="61"/>
        <v>#REF!</v>
      </c>
      <c r="CP86" s="1" t="e">
        <f t="shared" si="41"/>
        <v>#REF!</v>
      </c>
      <c r="CQ86" s="1" t="e">
        <f t="shared" si="41"/>
        <v>#REF!</v>
      </c>
      <c r="CR86" s="1" t="e">
        <f t="shared" si="41"/>
        <v>#REF!</v>
      </c>
      <c r="CS86" s="1" t="e">
        <f t="shared" si="41"/>
        <v>#REF!</v>
      </c>
      <c r="CT86" s="1" t="e">
        <f t="shared" si="41"/>
        <v>#REF!</v>
      </c>
      <c r="CU86" s="1" t="e">
        <f t="shared" si="41"/>
        <v>#REF!</v>
      </c>
      <c r="CW86" s="2">
        <v>82</v>
      </c>
      <c r="CX86" s="1" t="e">
        <f t="shared" si="62"/>
        <v>#REF!</v>
      </c>
      <c r="CY86" s="1" t="e">
        <f t="shared" si="40"/>
        <v>#REF!</v>
      </c>
      <c r="CZ86" s="1" t="e">
        <f t="shared" si="40"/>
        <v>#REF!</v>
      </c>
      <c r="DA86" s="1" t="e">
        <f t="shared" si="40"/>
        <v>#REF!</v>
      </c>
      <c r="DB86" s="1" t="e">
        <f t="shared" si="40"/>
        <v>#REF!</v>
      </c>
      <c r="DC86" s="1" t="e">
        <f t="shared" si="40"/>
        <v>#REF!</v>
      </c>
      <c r="DD86" s="1" t="e">
        <f t="shared" si="40"/>
        <v>#REF!</v>
      </c>
    </row>
    <row r="87" ht="15" customHeight="1">
      <c r="A87" s="47">
        <v>11.1</v>
      </c>
      <c r="B87" s="26">
        <v>10</v>
      </c>
      <c r="C87" s="26">
        <v>142</v>
      </c>
      <c r="D87" s="5"/>
      <c r="E87" s="48">
        <v>13.199999999999999</v>
      </c>
      <c r="F87" s="48">
        <f t="shared" si="44"/>
        <v>13.299999999999999</v>
      </c>
      <c r="G87" s="48">
        <f>F87+1</f>
        <v>14.299999999999999</v>
      </c>
      <c r="H87" s="48">
        <f t="shared" si="45"/>
        <v>14.399999999999999</v>
      </c>
      <c r="I87" s="48">
        <v>23.399999999999999</v>
      </c>
      <c r="J87" s="48">
        <f t="shared" si="46"/>
        <v>23.5</v>
      </c>
      <c r="K87" s="49">
        <v>29.600000000000001</v>
      </c>
      <c r="L87" s="49">
        <f t="shared" si="47"/>
        <v>29.700000000000003</v>
      </c>
      <c r="M87" s="3"/>
      <c r="N87" s="48">
        <v>13</v>
      </c>
      <c r="O87" s="48">
        <f t="shared" si="48"/>
        <v>13.1</v>
      </c>
      <c r="P87" s="49">
        <v>14.199999999999999</v>
      </c>
      <c r="Q87" s="49">
        <f t="shared" si="49"/>
        <v>14.299999999999999</v>
      </c>
      <c r="R87" s="49">
        <v>24.899999999999999</v>
      </c>
      <c r="S87" s="49">
        <f t="shared" si="50"/>
        <v>25</v>
      </c>
      <c r="T87" s="49">
        <v>31.600000000000001</v>
      </c>
      <c r="U87" s="49">
        <f t="shared" si="51"/>
        <v>31.700000000000003</v>
      </c>
      <c r="Y87" s="2">
        <v>83</v>
      </c>
      <c r="Z87" s="2" t="e">
        <f t="shared" si="63"/>
        <v>#REF!</v>
      </c>
      <c r="AA87" s="2" t="e">
        <f t="shared" si="52"/>
        <v>#REF!</v>
      </c>
      <c r="AB87" s="2" t="e">
        <f t="shared" si="53"/>
        <v>#REF!</v>
      </c>
      <c r="AC87" s="2" t="e">
        <f t="shared" si="54"/>
        <v>#REF!</v>
      </c>
      <c r="AD87" s="2" t="e">
        <f t="shared" si="55"/>
        <v>#REF!</v>
      </c>
      <c r="AE87" s="2" t="e">
        <f t="shared" si="56"/>
        <v>#REF!</v>
      </c>
      <c r="AF87" s="2" t="e">
        <f t="shared" si="57"/>
        <v>#REF!</v>
      </c>
      <c r="AG87" s="2" t="e">
        <f t="shared" si="58"/>
        <v>#REF!</v>
      </c>
      <c r="AH87" s="2" t="e">
        <f t="shared" si="59"/>
        <v>#REF!</v>
      </c>
      <c r="AJ87" s="2" t="e">
        <f>IF(#REF!="","",VLOOKUP(#REF!,$A$5:$C$173,3,))</f>
        <v>#REF!</v>
      </c>
      <c r="AK87" s="2" t="e">
        <f t="shared" si="39"/>
        <v>#REF!</v>
      </c>
      <c r="AL87" s="2" t="e">
        <f t="shared" si="60"/>
        <v>#REF!</v>
      </c>
      <c r="AM87" s="2" t="e">
        <f t="shared" si="60"/>
        <v>#REF!</v>
      </c>
      <c r="AN87" s="2" t="e">
        <f t="shared" si="60"/>
        <v>#REF!</v>
      </c>
      <c r="AO87" s="2" t="e">
        <f t="shared" si="60"/>
        <v>#REF!</v>
      </c>
      <c r="AP87" s="2" t="e">
        <f t="shared" si="60"/>
        <v>#REF!</v>
      </c>
      <c r="AQ87" s="2" t="e">
        <f t="shared" si="60"/>
        <v>#REF!</v>
      </c>
      <c r="AR87" s="2" t="e">
        <f t="shared" si="60"/>
        <v>#REF!</v>
      </c>
      <c r="BA87" s="66" t="str">
        <f t="shared" si="64"/>
        <v/>
      </c>
      <c r="BB87" s="67"/>
      <c r="BC87" s="68"/>
      <c r="BD87" s="68"/>
      <c r="BE87" s="69"/>
      <c r="BF87" s="73"/>
      <c r="BG87" s="72" t="str">
        <f t="shared" si="38"/>
        <v/>
      </c>
      <c r="BH87" s="72"/>
      <c r="BI87" s="72"/>
      <c r="BJ87" s="72" t="str">
        <f t="shared" si="65"/>
        <v/>
      </c>
      <c r="BK87" s="72" t="str">
        <f t="shared" si="66"/>
        <v/>
      </c>
      <c r="BL87" s="72" t="str">
        <f t="shared" si="67"/>
        <v/>
      </c>
      <c r="BN87" s="1" t="str">
        <f t="shared" si="68"/>
        <v/>
      </c>
      <c r="BO87" s="1">
        <f t="shared" si="69"/>
        <v>5</v>
      </c>
      <c r="BP87" s="1" t="str">
        <f t="shared" si="70"/>
        <v>F</v>
      </c>
      <c r="BQ87" s="1" t="str">
        <f t="shared" si="71"/>
        <v>0</v>
      </c>
      <c r="BT87" s="47">
        <v>11.1</v>
      </c>
      <c r="BU87" s="26">
        <v>10</v>
      </c>
      <c r="BV87" s="26">
        <v>142</v>
      </c>
      <c r="BW87" s="5"/>
      <c r="BX87" s="49">
        <v>1.268</v>
      </c>
      <c r="BY87" s="49">
        <v>1.2689999999999999</v>
      </c>
      <c r="BZ87" s="49">
        <v>1.339</v>
      </c>
      <c r="CA87" s="49">
        <v>1.3400000000000001</v>
      </c>
      <c r="CB87" s="49">
        <v>1.621</v>
      </c>
      <c r="CC87" s="49">
        <v>1.6219999999999999</v>
      </c>
      <c r="CE87" s="51">
        <v>1.2970000000000002</v>
      </c>
      <c r="CF87" s="51">
        <v>1.298</v>
      </c>
      <c r="CG87" s="51">
        <v>1.365</v>
      </c>
      <c r="CH87" s="51">
        <v>1.3659999999999999</v>
      </c>
      <c r="CI87" s="51">
        <v>1.639</v>
      </c>
      <c r="CJ87" s="51">
        <v>1.6399999999999999</v>
      </c>
      <c r="CM87" s="1" t="e">
        <f>IF('Nutritional Status'!#REF!="","",IF('Nutritional Status'!#REF!&gt;CT87,$CU$3,IF('Nutritional Status'!#REF!&gt;CR87,$CS$3,IF('Nutritional Status'!#REF!&gt;CP87,$CQ$3,$CP$3))))</f>
        <v>#REF!</v>
      </c>
      <c r="CN87" s="2">
        <v>83</v>
      </c>
      <c r="CO87" s="1" t="e">
        <f t="shared" si="61"/>
        <v>#REF!</v>
      </c>
      <c r="CP87" s="1" t="e">
        <f t="shared" si="41"/>
        <v>#REF!</v>
      </c>
      <c r="CQ87" s="1" t="e">
        <f t="shared" si="41"/>
        <v>#REF!</v>
      </c>
      <c r="CR87" s="1" t="e">
        <f t="shared" si="41"/>
        <v>#REF!</v>
      </c>
      <c r="CS87" s="1" t="e">
        <f t="shared" si="41"/>
        <v>#REF!</v>
      </c>
      <c r="CT87" s="1" t="e">
        <f t="shared" si="41"/>
        <v>#REF!</v>
      </c>
      <c r="CU87" s="1" t="e">
        <f t="shared" si="41"/>
        <v>#REF!</v>
      </c>
      <c r="CW87" s="2">
        <v>83</v>
      </c>
      <c r="CX87" s="1" t="e">
        <f t="shared" si="62"/>
        <v>#REF!</v>
      </c>
      <c r="CY87" s="1" t="e">
        <f t="shared" si="40"/>
        <v>#REF!</v>
      </c>
      <c r="CZ87" s="1" t="e">
        <f t="shared" si="40"/>
        <v>#REF!</v>
      </c>
      <c r="DA87" s="1" t="e">
        <f t="shared" si="40"/>
        <v>#REF!</v>
      </c>
      <c r="DB87" s="1" t="e">
        <f t="shared" si="40"/>
        <v>#REF!</v>
      </c>
      <c r="DC87" s="1" t="e">
        <f t="shared" si="40"/>
        <v>#REF!</v>
      </c>
      <c r="DD87" s="1" t="e">
        <f t="shared" si="40"/>
        <v>#REF!</v>
      </c>
    </row>
    <row r="88" ht="15" customHeight="1">
      <c r="A88" s="47">
        <v>11.109999999999999</v>
      </c>
      <c r="B88" s="26">
        <v>11</v>
      </c>
      <c r="C88" s="26">
        <v>143</v>
      </c>
      <c r="D88" s="5"/>
      <c r="E88" s="48">
        <v>13.300000000000001</v>
      </c>
      <c r="F88" s="48">
        <f t="shared" si="44"/>
        <v>13.4</v>
      </c>
      <c r="G88" s="48">
        <v>14.300000000000001</v>
      </c>
      <c r="H88" s="48">
        <f t="shared" si="45"/>
        <v>14.4</v>
      </c>
      <c r="I88" s="48">
        <v>23.5</v>
      </c>
      <c r="J88" s="48">
        <f t="shared" si="46"/>
        <v>23.600000000000001</v>
      </c>
      <c r="K88" s="49">
        <v>29.800000000000001</v>
      </c>
      <c r="L88" s="49">
        <f t="shared" si="47"/>
        <v>29.900000000000002</v>
      </c>
      <c r="M88" s="3"/>
      <c r="N88" s="48">
        <v>13</v>
      </c>
      <c r="O88" s="48">
        <f t="shared" si="48"/>
        <v>13.1</v>
      </c>
      <c r="P88" s="49">
        <v>14.199999999999999</v>
      </c>
      <c r="Q88" s="49">
        <f t="shared" si="49"/>
        <v>14.299999999999999</v>
      </c>
      <c r="R88" s="49">
        <v>25</v>
      </c>
      <c r="S88" s="49">
        <f t="shared" si="50"/>
        <v>25.100000000000001</v>
      </c>
      <c r="T88" s="49">
        <v>31.800000000000001</v>
      </c>
      <c r="U88" s="49">
        <f t="shared" si="51"/>
        <v>31.900000000000002</v>
      </c>
      <c r="Y88" s="2">
        <v>84</v>
      </c>
      <c r="Z88" s="2" t="e">
        <f t="shared" si="63"/>
        <v>#REF!</v>
      </c>
      <c r="AA88" s="2" t="e">
        <f t="shared" si="52"/>
        <v>#REF!</v>
      </c>
      <c r="AB88" s="2" t="e">
        <f t="shared" si="53"/>
        <v>#REF!</v>
      </c>
      <c r="AC88" s="2" t="e">
        <f t="shared" si="54"/>
        <v>#REF!</v>
      </c>
      <c r="AD88" s="2" t="e">
        <f t="shared" si="55"/>
        <v>#REF!</v>
      </c>
      <c r="AE88" s="2" t="e">
        <f t="shared" si="56"/>
        <v>#REF!</v>
      </c>
      <c r="AF88" s="2" t="e">
        <f t="shared" si="57"/>
        <v>#REF!</v>
      </c>
      <c r="AG88" s="2" t="e">
        <f t="shared" si="58"/>
        <v>#REF!</v>
      </c>
      <c r="AH88" s="2" t="e">
        <f t="shared" si="59"/>
        <v>#REF!</v>
      </c>
      <c r="AJ88" s="2" t="e">
        <f>IF(#REF!="","",VLOOKUP(#REF!,$A$5:$C$173,3,))</f>
        <v>#REF!</v>
      </c>
      <c r="AK88" s="2" t="e">
        <f t="shared" si="39"/>
        <v>#REF!</v>
      </c>
      <c r="AL88" s="2" t="e">
        <f t="shared" si="60"/>
        <v>#REF!</v>
      </c>
      <c r="AM88" s="2" t="e">
        <f t="shared" si="60"/>
        <v>#REF!</v>
      </c>
      <c r="AN88" s="2" t="e">
        <f t="shared" si="60"/>
        <v>#REF!</v>
      </c>
      <c r="AO88" s="2" t="e">
        <f t="shared" si="60"/>
        <v>#REF!</v>
      </c>
      <c r="AP88" s="2" t="e">
        <f t="shared" si="60"/>
        <v>#REF!</v>
      </c>
      <c r="AQ88" s="2" t="e">
        <f t="shared" si="60"/>
        <v>#REF!</v>
      </c>
      <c r="AR88" s="2" t="e">
        <f t="shared" si="60"/>
        <v>#REF!</v>
      </c>
      <c r="BA88" s="66" t="str">
        <f t="shared" si="64"/>
        <v/>
      </c>
      <c r="BB88" s="67"/>
      <c r="BC88" s="68"/>
      <c r="BD88" s="68"/>
      <c r="BE88" s="69"/>
      <c r="BF88" s="73"/>
      <c r="BG88" s="72" t="str">
        <f t="shared" si="38"/>
        <v/>
      </c>
      <c r="BH88" s="72"/>
      <c r="BI88" s="72"/>
      <c r="BJ88" s="72" t="str">
        <f t="shared" si="65"/>
        <v/>
      </c>
      <c r="BK88" s="72" t="str">
        <f t="shared" si="66"/>
        <v/>
      </c>
      <c r="BL88" s="72" t="str">
        <f t="shared" si="67"/>
        <v/>
      </c>
      <c r="BN88" s="1" t="str">
        <f t="shared" si="68"/>
        <v/>
      </c>
      <c r="BO88" s="1">
        <f t="shared" si="69"/>
        <v>5</v>
      </c>
      <c r="BP88" s="1" t="str">
        <f t="shared" si="70"/>
        <v>F</v>
      </c>
      <c r="BQ88" s="1" t="str">
        <f t="shared" si="71"/>
        <v>0</v>
      </c>
      <c r="BT88" s="47">
        <v>11.109999999999999</v>
      </c>
      <c r="BU88" s="26">
        <v>11</v>
      </c>
      <c r="BV88" s="26">
        <v>143</v>
      </c>
      <c r="BW88" s="5"/>
      <c r="BX88" s="49">
        <v>1.2729999999999999</v>
      </c>
      <c r="BY88" s="49">
        <v>1.274</v>
      </c>
      <c r="BZ88" s="49">
        <v>1.3430000000000002</v>
      </c>
      <c r="CA88" s="49">
        <v>1.3440000000000001</v>
      </c>
      <c r="CB88" s="49">
        <v>1.6269999999999998</v>
      </c>
      <c r="CC88" s="49">
        <v>1.6279999999999999</v>
      </c>
      <c r="CE88" s="51">
        <v>1.3020000000000003</v>
      </c>
      <c r="CF88" s="51">
        <v>1.3030000000000002</v>
      </c>
      <c r="CG88" s="51">
        <v>1.3700000000000001</v>
      </c>
      <c r="CH88" s="51">
        <v>1.371</v>
      </c>
      <c r="CI88" s="51">
        <v>1.6440000000000001</v>
      </c>
      <c r="CJ88" s="51">
        <v>1.645</v>
      </c>
      <c r="CM88" s="1" t="e">
        <f>IF('Nutritional Status'!#REF!="","",IF('Nutritional Status'!#REF!&gt;CT88,$CU$3,IF('Nutritional Status'!#REF!&gt;CR88,$CS$3,IF('Nutritional Status'!#REF!&gt;CP88,$CQ$3,$CP$3))))</f>
        <v>#REF!</v>
      </c>
      <c r="CN88" s="2">
        <v>84</v>
      </c>
      <c r="CO88" s="1" t="e">
        <f t="shared" si="61"/>
        <v>#REF!</v>
      </c>
      <c r="CP88" s="1" t="e">
        <f t="shared" si="41"/>
        <v>#REF!</v>
      </c>
      <c r="CQ88" s="1" t="e">
        <f t="shared" si="41"/>
        <v>#REF!</v>
      </c>
      <c r="CR88" s="1" t="e">
        <f t="shared" si="41"/>
        <v>#REF!</v>
      </c>
      <c r="CS88" s="1" t="e">
        <f t="shared" si="41"/>
        <v>#REF!</v>
      </c>
      <c r="CT88" s="1" t="e">
        <f t="shared" si="41"/>
        <v>#REF!</v>
      </c>
      <c r="CU88" s="1" t="e">
        <f t="shared" si="41"/>
        <v>#REF!</v>
      </c>
      <c r="CW88" s="2">
        <v>84</v>
      </c>
      <c r="CX88" s="1" t="e">
        <f t="shared" si="62"/>
        <v>#REF!</v>
      </c>
      <c r="CY88" s="1" t="e">
        <f t="shared" si="40"/>
        <v>#REF!</v>
      </c>
      <c r="CZ88" s="1" t="e">
        <f t="shared" si="40"/>
        <v>#REF!</v>
      </c>
      <c r="DA88" s="1" t="e">
        <f t="shared" si="40"/>
        <v>#REF!</v>
      </c>
      <c r="DB88" s="1" t="e">
        <f t="shared" si="40"/>
        <v>#REF!</v>
      </c>
      <c r="DC88" s="1" t="e">
        <f t="shared" si="40"/>
        <v>#REF!</v>
      </c>
      <c r="DD88" s="1" t="e">
        <f t="shared" si="40"/>
        <v>#REF!</v>
      </c>
    </row>
    <row r="89" ht="15" customHeight="1">
      <c r="A89" s="47">
        <v>12</v>
      </c>
      <c r="B89" s="26">
        <v>0</v>
      </c>
      <c r="C89" s="26">
        <v>144</v>
      </c>
      <c r="D89" s="5"/>
      <c r="E89" s="48">
        <v>13.300000000000001</v>
      </c>
      <c r="F89" s="48">
        <f t="shared" si="44"/>
        <v>13.4</v>
      </c>
      <c r="G89" s="48">
        <f t="shared" ref="G89:G101" si="73">F89+1</f>
        <v>14.4</v>
      </c>
      <c r="H89" s="48">
        <f t="shared" si="45"/>
        <v>14.5</v>
      </c>
      <c r="I89" s="48">
        <v>23.600000000000001</v>
      </c>
      <c r="J89" s="48">
        <f t="shared" si="46"/>
        <v>23.700000000000003</v>
      </c>
      <c r="K89" s="49">
        <v>30</v>
      </c>
      <c r="L89" s="49">
        <f t="shared" si="47"/>
        <v>30.100000000000001</v>
      </c>
      <c r="M89" s="3"/>
      <c r="N89" s="48">
        <v>13.1</v>
      </c>
      <c r="O89" s="48">
        <f t="shared" si="48"/>
        <v>13.199999999999999</v>
      </c>
      <c r="P89" s="49">
        <v>14.300000000000001</v>
      </c>
      <c r="Q89" s="49">
        <f t="shared" si="49"/>
        <v>14.4</v>
      </c>
      <c r="R89" s="49">
        <v>25.100000000000001</v>
      </c>
      <c r="S89" s="49">
        <f t="shared" si="50"/>
        <v>25.200000000000003</v>
      </c>
      <c r="T89" s="49">
        <v>31.899999999999999</v>
      </c>
      <c r="U89" s="49">
        <f t="shared" si="51"/>
        <v>32</v>
      </c>
      <c r="Y89" s="2">
        <v>85</v>
      </c>
      <c r="Z89" s="2" t="e">
        <f t="shared" si="63"/>
        <v>#REF!</v>
      </c>
      <c r="AA89" s="2" t="e">
        <f t="shared" si="52"/>
        <v>#REF!</v>
      </c>
      <c r="AB89" s="2" t="e">
        <f t="shared" si="53"/>
        <v>#REF!</v>
      </c>
      <c r="AC89" s="2" t="e">
        <f t="shared" si="54"/>
        <v>#REF!</v>
      </c>
      <c r="AD89" s="2" t="e">
        <f t="shared" si="55"/>
        <v>#REF!</v>
      </c>
      <c r="AE89" s="2" t="e">
        <f t="shared" si="56"/>
        <v>#REF!</v>
      </c>
      <c r="AF89" s="2" t="e">
        <f t="shared" si="57"/>
        <v>#REF!</v>
      </c>
      <c r="AG89" s="2" t="e">
        <f t="shared" si="58"/>
        <v>#REF!</v>
      </c>
      <c r="AH89" s="2" t="e">
        <f t="shared" si="59"/>
        <v>#REF!</v>
      </c>
      <c r="AJ89" s="2" t="e">
        <f>IF(#REF!="","",VLOOKUP(#REF!,$A$5:$C$173,3,))</f>
        <v>#REF!</v>
      </c>
      <c r="AK89" s="2" t="e">
        <f t="shared" si="39"/>
        <v>#REF!</v>
      </c>
      <c r="AL89" s="2" t="e">
        <f t="shared" si="60"/>
        <v>#REF!</v>
      </c>
      <c r="AM89" s="2" t="e">
        <f t="shared" si="60"/>
        <v>#REF!</v>
      </c>
      <c r="AN89" s="2" t="e">
        <f t="shared" si="60"/>
        <v>#REF!</v>
      </c>
      <c r="AO89" s="2" t="e">
        <f t="shared" si="60"/>
        <v>#REF!</v>
      </c>
      <c r="AP89" s="2" t="e">
        <f t="shared" si="60"/>
        <v>#REF!</v>
      </c>
      <c r="AQ89" s="2" t="e">
        <f t="shared" si="60"/>
        <v>#REF!</v>
      </c>
      <c r="AR89" s="2" t="e">
        <f t="shared" si="60"/>
        <v>#REF!</v>
      </c>
      <c r="BA89" s="66" t="str">
        <f t="shared" si="64"/>
        <v/>
      </c>
      <c r="BB89" s="67"/>
      <c r="BC89" s="68"/>
      <c r="BD89" s="68"/>
      <c r="BE89" s="69"/>
      <c r="BF89" s="73"/>
      <c r="BG89" s="72" t="str">
        <f t="shared" si="38"/>
        <v/>
      </c>
      <c r="BH89" s="72"/>
      <c r="BI89" s="72"/>
      <c r="BJ89" s="72" t="str">
        <f t="shared" si="65"/>
        <v/>
      </c>
      <c r="BK89" s="72" t="str">
        <f t="shared" si="66"/>
        <v/>
      </c>
      <c r="BL89" s="72" t="str">
        <f t="shared" si="67"/>
        <v/>
      </c>
      <c r="BN89" s="1" t="str">
        <f t="shared" si="68"/>
        <v/>
      </c>
      <c r="BO89" s="1">
        <f t="shared" si="69"/>
        <v>5</v>
      </c>
      <c r="BP89" s="1" t="str">
        <f t="shared" si="70"/>
        <v>F</v>
      </c>
      <c r="BQ89" s="1" t="str">
        <f t="shared" si="71"/>
        <v>0</v>
      </c>
      <c r="BT89" s="47">
        <v>12</v>
      </c>
      <c r="BU89" s="26">
        <v>0</v>
      </c>
      <c r="BV89" s="26">
        <v>144</v>
      </c>
      <c r="BW89" s="5"/>
      <c r="BX89" s="49">
        <v>1.2770000000000001</v>
      </c>
      <c r="BY89" s="49">
        <v>1.278</v>
      </c>
      <c r="BZ89" s="49">
        <v>1.3480000000000001</v>
      </c>
      <c r="CA89" s="49">
        <v>1.349</v>
      </c>
      <c r="CB89" s="49">
        <v>1.633</v>
      </c>
      <c r="CC89" s="49">
        <v>1.6340000000000001</v>
      </c>
      <c r="CE89" s="51">
        <v>1.306</v>
      </c>
      <c r="CF89" s="51">
        <v>1.3069999999999999</v>
      </c>
      <c r="CG89" s="51">
        <v>1.375</v>
      </c>
      <c r="CH89" s="51">
        <v>1.3759999999999999</v>
      </c>
      <c r="CI89" s="51">
        <v>1.649</v>
      </c>
      <c r="CJ89" s="51">
        <v>1.6499999999999999</v>
      </c>
      <c r="CM89" s="1" t="e">
        <f>IF('Nutritional Status'!#REF!="","",IF('Nutritional Status'!#REF!&gt;CT89,$CU$3,IF('Nutritional Status'!#REF!&gt;CR89,$CS$3,IF('Nutritional Status'!#REF!&gt;CP89,$CQ$3,$CP$3))))</f>
        <v>#REF!</v>
      </c>
      <c r="CN89" s="2">
        <v>85</v>
      </c>
      <c r="CO89" s="1" t="e">
        <f t="shared" si="61"/>
        <v>#REF!</v>
      </c>
      <c r="CP89" s="1" t="e">
        <f t="shared" si="41"/>
        <v>#REF!</v>
      </c>
      <c r="CQ89" s="1" t="e">
        <f t="shared" si="41"/>
        <v>#REF!</v>
      </c>
      <c r="CR89" s="1" t="e">
        <f t="shared" si="41"/>
        <v>#REF!</v>
      </c>
      <c r="CS89" s="1" t="e">
        <f t="shared" si="41"/>
        <v>#REF!</v>
      </c>
      <c r="CT89" s="1" t="e">
        <f t="shared" si="41"/>
        <v>#REF!</v>
      </c>
      <c r="CU89" s="1" t="e">
        <f t="shared" si="41"/>
        <v>#REF!</v>
      </c>
      <c r="CW89" s="2">
        <v>85</v>
      </c>
      <c r="CX89" s="1" t="e">
        <f t="shared" si="62"/>
        <v>#REF!</v>
      </c>
      <c r="CY89" s="1" t="e">
        <f t="shared" si="40"/>
        <v>#REF!</v>
      </c>
      <c r="CZ89" s="1" t="e">
        <f t="shared" si="40"/>
        <v>#REF!</v>
      </c>
      <c r="DA89" s="1" t="e">
        <f t="shared" si="40"/>
        <v>#REF!</v>
      </c>
      <c r="DB89" s="1" t="e">
        <f t="shared" si="40"/>
        <v>#REF!</v>
      </c>
      <c r="DC89" s="1" t="e">
        <f t="shared" si="40"/>
        <v>#REF!</v>
      </c>
      <c r="DD89" s="1" t="e">
        <f t="shared" si="40"/>
        <v>#REF!</v>
      </c>
    </row>
    <row r="90" ht="15" customHeight="1">
      <c r="A90" s="47">
        <v>12.01</v>
      </c>
      <c r="B90" s="26">
        <v>1</v>
      </c>
      <c r="C90" s="26">
        <v>145</v>
      </c>
      <c r="D90" s="5"/>
      <c r="E90" s="48">
        <v>13.300000000000001</v>
      </c>
      <c r="F90" s="48">
        <f t="shared" si="44"/>
        <v>13.4</v>
      </c>
      <c r="G90" s="48">
        <f t="shared" si="73"/>
        <v>14.4</v>
      </c>
      <c r="H90" s="48">
        <f t="shared" si="45"/>
        <v>14.5</v>
      </c>
      <c r="I90" s="48">
        <v>23.699999999999999</v>
      </c>
      <c r="J90" s="48">
        <f t="shared" si="46"/>
        <v>23.800000000000001</v>
      </c>
      <c r="K90" s="49">
        <v>30.100000000000001</v>
      </c>
      <c r="L90" s="49">
        <f t="shared" si="47"/>
        <v>30.200000000000003</v>
      </c>
      <c r="M90" s="3"/>
      <c r="N90" s="48">
        <v>13.1</v>
      </c>
      <c r="O90" s="48">
        <f t="shared" si="48"/>
        <v>13.199999999999999</v>
      </c>
      <c r="P90" s="49">
        <v>14.300000000000001</v>
      </c>
      <c r="Q90" s="49">
        <f t="shared" si="49"/>
        <v>14.4</v>
      </c>
      <c r="R90" s="49">
        <v>25.199999999999999</v>
      </c>
      <c r="S90" s="49">
        <f t="shared" si="50"/>
        <v>25.300000000000001</v>
      </c>
      <c r="T90" s="49">
        <v>32</v>
      </c>
      <c r="U90" s="49">
        <f t="shared" si="51"/>
        <v>32.100000000000001</v>
      </c>
      <c r="Y90" s="2">
        <v>86</v>
      </c>
      <c r="Z90" s="2" t="e">
        <f t="shared" si="63"/>
        <v>#REF!</v>
      </c>
      <c r="AA90" s="2" t="e">
        <f t="shared" si="52"/>
        <v>#REF!</v>
      </c>
      <c r="AB90" s="2" t="e">
        <f t="shared" si="53"/>
        <v>#REF!</v>
      </c>
      <c r="AC90" s="2" t="e">
        <f t="shared" si="54"/>
        <v>#REF!</v>
      </c>
      <c r="AD90" s="2" t="e">
        <f t="shared" si="55"/>
        <v>#REF!</v>
      </c>
      <c r="AE90" s="2" t="e">
        <f t="shared" si="56"/>
        <v>#REF!</v>
      </c>
      <c r="AF90" s="2" t="e">
        <f t="shared" si="57"/>
        <v>#REF!</v>
      </c>
      <c r="AG90" s="2" t="e">
        <f t="shared" si="58"/>
        <v>#REF!</v>
      </c>
      <c r="AH90" s="2" t="e">
        <f t="shared" si="59"/>
        <v>#REF!</v>
      </c>
      <c r="AJ90" s="2" t="e">
        <f>IF(#REF!="","",VLOOKUP(#REF!,$A$5:$C$173,3,))</f>
        <v>#REF!</v>
      </c>
      <c r="AK90" s="2" t="e">
        <f t="shared" si="39"/>
        <v>#REF!</v>
      </c>
      <c r="AL90" s="2" t="e">
        <f t="shared" si="60"/>
        <v>#REF!</v>
      </c>
      <c r="AM90" s="2" t="e">
        <f t="shared" si="60"/>
        <v>#REF!</v>
      </c>
      <c r="AN90" s="2" t="e">
        <f t="shared" si="60"/>
        <v>#REF!</v>
      </c>
      <c r="AO90" s="2" t="e">
        <f t="shared" si="60"/>
        <v>#REF!</v>
      </c>
      <c r="AP90" s="2" t="e">
        <f t="shared" si="60"/>
        <v>#REF!</v>
      </c>
      <c r="AQ90" s="2" t="e">
        <f t="shared" si="60"/>
        <v>#REF!</v>
      </c>
      <c r="AR90" s="2" t="e">
        <f t="shared" si="60"/>
        <v>#REF!</v>
      </c>
      <c r="BA90" s="66" t="str">
        <f t="shared" si="64"/>
        <v/>
      </c>
      <c r="BB90" s="67"/>
      <c r="BC90" s="68"/>
      <c r="BD90" s="68"/>
      <c r="BE90" s="69"/>
      <c r="BF90" s="73"/>
      <c r="BG90" s="72" t="str">
        <f t="shared" si="38"/>
        <v/>
      </c>
      <c r="BH90" s="72"/>
      <c r="BI90" s="72"/>
      <c r="BJ90" s="72" t="str">
        <f t="shared" si="65"/>
        <v/>
      </c>
      <c r="BK90" s="72" t="str">
        <f t="shared" si="66"/>
        <v/>
      </c>
      <c r="BL90" s="72" t="str">
        <f t="shared" si="67"/>
        <v/>
      </c>
      <c r="BN90" s="1" t="str">
        <f t="shared" si="68"/>
        <v/>
      </c>
      <c r="BO90" s="1">
        <f t="shared" si="69"/>
        <v>5</v>
      </c>
      <c r="BP90" s="1" t="str">
        <f t="shared" si="70"/>
        <v>F</v>
      </c>
      <c r="BQ90" s="1" t="str">
        <f t="shared" si="71"/>
        <v>0</v>
      </c>
      <c r="BT90" s="47">
        <v>12.01</v>
      </c>
      <c r="BU90" s="26">
        <v>1</v>
      </c>
      <c r="BV90" s="26">
        <v>145</v>
      </c>
      <c r="BW90" s="5"/>
      <c r="BX90" s="49">
        <v>1.2819999999999998</v>
      </c>
      <c r="BY90" s="49">
        <v>1.2829999999999999</v>
      </c>
      <c r="BZ90" s="49">
        <v>1.3530000000000002</v>
      </c>
      <c r="CA90" s="49">
        <v>1.3540000000000001</v>
      </c>
      <c r="CB90" s="49">
        <v>1.639</v>
      </c>
      <c r="CC90" s="49">
        <v>1.6399999999999999</v>
      </c>
      <c r="CE90" s="51">
        <v>1.3109999999999999</v>
      </c>
      <c r="CF90" s="51">
        <v>1.3119999999999998</v>
      </c>
      <c r="CG90" s="51">
        <v>1.379</v>
      </c>
      <c r="CH90" s="51">
        <v>1.3799999999999999</v>
      </c>
      <c r="CI90" s="51">
        <v>1.6540000000000001</v>
      </c>
      <c r="CJ90" s="51">
        <v>1.655</v>
      </c>
      <c r="CM90" s="1" t="e">
        <f>IF('Nutritional Status'!#REF!="","",IF('Nutritional Status'!#REF!&gt;CT90,$CU$3,IF('Nutritional Status'!#REF!&gt;CR90,$CS$3,IF('Nutritional Status'!#REF!&gt;CP90,$CQ$3,$CP$3))))</f>
        <v>#REF!</v>
      </c>
      <c r="CN90" s="2">
        <v>86</v>
      </c>
      <c r="CO90" s="1" t="e">
        <f t="shared" si="61"/>
        <v>#REF!</v>
      </c>
      <c r="CP90" s="1" t="e">
        <f t="shared" si="41"/>
        <v>#REF!</v>
      </c>
      <c r="CQ90" s="1" t="e">
        <f t="shared" si="41"/>
        <v>#REF!</v>
      </c>
      <c r="CR90" s="1" t="e">
        <f t="shared" si="41"/>
        <v>#REF!</v>
      </c>
      <c r="CS90" s="1" t="e">
        <f t="shared" si="41"/>
        <v>#REF!</v>
      </c>
      <c r="CT90" s="1" t="e">
        <f t="shared" si="41"/>
        <v>#REF!</v>
      </c>
      <c r="CU90" s="1" t="e">
        <f t="shared" si="41"/>
        <v>#REF!</v>
      </c>
      <c r="CW90" s="2">
        <v>86</v>
      </c>
      <c r="CX90" s="1" t="e">
        <f t="shared" si="62"/>
        <v>#REF!</v>
      </c>
      <c r="CY90" s="1" t="e">
        <f t="shared" si="40"/>
        <v>#REF!</v>
      </c>
      <c r="CZ90" s="1" t="e">
        <f t="shared" si="40"/>
        <v>#REF!</v>
      </c>
      <c r="DA90" s="1" t="e">
        <f t="shared" si="40"/>
        <v>#REF!</v>
      </c>
      <c r="DB90" s="1" t="e">
        <f t="shared" si="40"/>
        <v>#REF!</v>
      </c>
      <c r="DC90" s="1" t="e">
        <f t="shared" si="40"/>
        <v>#REF!</v>
      </c>
      <c r="DD90" s="1" t="e">
        <f t="shared" si="40"/>
        <v>#REF!</v>
      </c>
    </row>
    <row r="91" ht="15" customHeight="1">
      <c r="A91" s="47">
        <v>12.02</v>
      </c>
      <c r="B91" s="26">
        <v>2</v>
      </c>
      <c r="C91" s="26">
        <v>146</v>
      </c>
      <c r="D91" s="5"/>
      <c r="E91" s="48">
        <v>13.4</v>
      </c>
      <c r="F91" s="48">
        <f t="shared" si="44"/>
        <v>13.5</v>
      </c>
      <c r="G91" s="48">
        <v>14.4</v>
      </c>
      <c r="H91" s="48">
        <f t="shared" si="45"/>
        <v>14.5</v>
      </c>
      <c r="I91" s="48">
        <v>23.800000000000001</v>
      </c>
      <c r="J91" s="48">
        <f t="shared" si="46"/>
        <v>23.900000000000002</v>
      </c>
      <c r="K91" s="49">
        <v>30.300000000000001</v>
      </c>
      <c r="L91" s="49">
        <f t="shared" si="47"/>
        <v>30.400000000000002</v>
      </c>
      <c r="M91" s="3"/>
      <c r="N91" s="48">
        <v>13.1</v>
      </c>
      <c r="O91" s="48">
        <f t="shared" si="48"/>
        <v>13.199999999999999</v>
      </c>
      <c r="P91" s="49">
        <v>14.4</v>
      </c>
      <c r="Q91" s="49">
        <f t="shared" si="49"/>
        <v>14.5</v>
      </c>
      <c r="R91" s="49">
        <v>25.300000000000001</v>
      </c>
      <c r="S91" s="49">
        <f t="shared" si="50"/>
        <v>25.400000000000002</v>
      </c>
      <c r="T91" s="49">
        <v>32.200000000000003</v>
      </c>
      <c r="U91" s="49">
        <f t="shared" si="51"/>
        <v>32.300000000000004</v>
      </c>
      <c r="Y91" s="2">
        <v>87</v>
      </c>
      <c r="Z91" s="2" t="e">
        <f t="shared" si="63"/>
        <v>#REF!</v>
      </c>
      <c r="AA91" s="2" t="e">
        <f t="shared" si="52"/>
        <v>#REF!</v>
      </c>
      <c r="AB91" s="2" t="e">
        <f t="shared" si="53"/>
        <v>#REF!</v>
      </c>
      <c r="AC91" s="2" t="e">
        <f t="shared" si="54"/>
        <v>#REF!</v>
      </c>
      <c r="AD91" s="2" t="e">
        <f t="shared" si="55"/>
        <v>#REF!</v>
      </c>
      <c r="AE91" s="2" t="e">
        <f t="shared" si="56"/>
        <v>#REF!</v>
      </c>
      <c r="AF91" s="2" t="e">
        <f t="shared" si="57"/>
        <v>#REF!</v>
      </c>
      <c r="AG91" s="2" t="e">
        <f t="shared" si="58"/>
        <v>#REF!</v>
      </c>
      <c r="AH91" s="2" t="e">
        <f t="shared" si="59"/>
        <v>#REF!</v>
      </c>
      <c r="AJ91" s="2" t="e">
        <f>IF(#REF!="","",VLOOKUP(#REF!,$A$5:$C$173,3,))</f>
        <v>#REF!</v>
      </c>
      <c r="AK91" s="2" t="e">
        <f t="shared" si="39"/>
        <v>#REF!</v>
      </c>
      <c r="AL91" s="2" t="e">
        <f t="shared" si="60"/>
        <v>#REF!</v>
      </c>
      <c r="AM91" s="2" t="e">
        <f t="shared" si="60"/>
        <v>#REF!</v>
      </c>
      <c r="AN91" s="2" t="e">
        <f t="shared" si="60"/>
        <v>#REF!</v>
      </c>
      <c r="AO91" s="2" t="e">
        <f t="shared" si="60"/>
        <v>#REF!</v>
      </c>
      <c r="AP91" s="2" t="e">
        <f t="shared" si="60"/>
        <v>#REF!</v>
      </c>
      <c r="AQ91" s="2" t="e">
        <f t="shared" si="60"/>
        <v>#REF!</v>
      </c>
      <c r="AR91" s="2" t="e">
        <f t="shared" si="60"/>
        <v>#REF!</v>
      </c>
      <c r="BA91" s="66" t="str">
        <f t="shared" si="64"/>
        <v/>
      </c>
      <c r="BB91" s="67"/>
      <c r="BC91" s="68"/>
      <c r="BD91" s="68"/>
      <c r="BE91" s="69"/>
      <c r="BF91" s="73"/>
      <c r="BG91" s="72" t="str">
        <f t="shared" si="38"/>
        <v/>
      </c>
      <c r="BH91" s="72"/>
      <c r="BI91" s="72"/>
      <c r="BJ91" s="72" t="str">
        <f t="shared" si="65"/>
        <v/>
      </c>
      <c r="BK91" s="72" t="str">
        <f t="shared" si="66"/>
        <v/>
      </c>
      <c r="BL91" s="72" t="str">
        <f t="shared" si="67"/>
        <v/>
      </c>
      <c r="BN91" s="1" t="str">
        <f t="shared" si="68"/>
        <v/>
      </c>
      <c r="BO91" s="1">
        <f t="shared" si="69"/>
        <v>5</v>
      </c>
      <c r="BP91" s="1" t="str">
        <f t="shared" si="70"/>
        <v>F</v>
      </c>
      <c r="BQ91" s="1" t="str">
        <f t="shared" si="71"/>
        <v>0</v>
      </c>
      <c r="BT91" s="47">
        <v>12.02</v>
      </c>
      <c r="BU91" s="26">
        <v>2</v>
      </c>
      <c r="BV91" s="26">
        <v>146</v>
      </c>
      <c r="BW91" s="5"/>
      <c r="BX91" s="49">
        <v>1.286</v>
      </c>
      <c r="BY91" s="49">
        <v>1.2869999999999999</v>
      </c>
      <c r="BZ91" s="49">
        <v>1.3580000000000001</v>
      </c>
      <c r="CA91" s="49">
        <v>1.359</v>
      </c>
      <c r="CB91" s="49">
        <v>1.645</v>
      </c>
      <c r="CC91" s="49">
        <v>1.6459999999999999</v>
      </c>
      <c r="CE91" s="51">
        <v>1.3149999999999999</v>
      </c>
      <c r="CF91" s="51">
        <v>1.3159999999999998</v>
      </c>
      <c r="CG91" s="51">
        <v>1.3840000000000001</v>
      </c>
      <c r="CH91" s="51">
        <v>1.385</v>
      </c>
      <c r="CI91" s="51">
        <v>1.659</v>
      </c>
      <c r="CJ91" s="51">
        <v>1.6599999999999999</v>
      </c>
      <c r="CM91" s="1" t="e">
        <f>IF('Nutritional Status'!#REF!="","",IF('Nutritional Status'!#REF!&gt;CT91,$CU$3,IF('Nutritional Status'!#REF!&gt;CR91,$CS$3,IF('Nutritional Status'!#REF!&gt;CP91,$CQ$3,$CP$3))))</f>
        <v>#REF!</v>
      </c>
      <c r="CN91" s="2">
        <v>87</v>
      </c>
      <c r="CO91" s="1" t="e">
        <f t="shared" si="61"/>
        <v>#REF!</v>
      </c>
      <c r="CP91" s="1" t="e">
        <f t="shared" si="41"/>
        <v>#REF!</v>
      </c>
      <c r="CQ91" s="1" t="e">
        <f t="shared" si="41"/>
        <v>#REF!</v>
      </c>
      <c r="CR91" s="1" t="e">
        <f t="shared" si="41"/>
        <v>#REF!</v>
      </c>
      <c r="CS91" s="1" t="e">
        <f t="shared" si="41"/>
        <v>#REF!</v>
      </c>
      <c r="CT91" s="1" t="e">
        <f t="shared" si="41"/>
        <v>#REF!</v>
      </c>
      <c r="CU91" s="1" t="e">
        <f t="shared" si="41"/>
        <v>#REF!</v>
      </c>
      <c r="CW91" s="2">
        <v>87</v>
      </c>
      <c r="CX91" s="1" t="e">
        <f t="shared" si="62"/>
        <v>#REF!</v>
      </c>
      <c r="CY91" s="1" t="e">
        <f t="shared" si="40"/>
        <v>#REF!</v>
      </c>
      <c r="CZ91" s="1" t="e">
        <f t="shared" si="40"/>
        <v>#REF!</v>
      </c>
      <c r="DA91" s="1" t="e">
        <f t="shared" si="40"/>
        <v>#REF!</v>
      </c>
      <c r="DB91" s="1" t="e">
        <f t="shared" si="40"/>
        <v>#REF!</v>
      </c>
      <c r="DC91" s="1" t="e">
        <f t="shared" si="40"/>
        <v>#REF!</v>
      </c>
      <c r="DD91" s="1" t="e">
        <f t="shared" si="40"/>
        <v>#REF!</v>
      </c>
    </row>
    <row r="92" ht="15" customHeight="1">
      <c r="A92" s="47">
        <v>12.029999999999999</v>
      </c>
      <c r="B92" s="26">
        <v>3</v>
      </c>
      <c r="C92" s="26">
        <v>147</v>
      </c>
      <c r="D92" s="5"/>
      <c r="E92" s="48">
        <v>13.4</v>
      </c>
      <c r="F92" s="48">
        <f t="shared" si="44"/>
        <v>13.5</v>
      </c>
      <c r="G92" s="48">
        <f t="shared" si="73"/>
        <v>14.5</v>
      </c>
      <c r="H92" s="48">
        <f t="shared" si="45"/>
        <v>14.6</v>
      </c>
      <c r="I92" s="48">
        <v>23.899999999999999</v>
      </c>
      <c r="J92" s="48">
        <f t="shared" si="46"/>
        <v>24</v>
      </c>
      <c r="K92" s="49">
        <v>30.399999999999999</v>
      </c>
      <c r="L92" s="49">
        <f t="shared" si="47"/>
        <v>30.5</v>
      </c>
      <c r="M92" s="3"/>
      <c r="N92" s="48">
        <v>13.199999999999999</v>
      </c>
      <c r="O92" s="48">
        <f t="shared" si="48"/>
        <v>13.299999999999999</v>
      </c>
      <c r="P92" s="49">
        <v>14.4</v>
      </c>
      <c r="Q92" s="49">
        <f t="shared" si="49"/>
        <v>14.5</v>
      </c>
      <c r="R92" s="49">
        <v>25.399999999999999</v>
      </c>
      <c r="S92" s="49">
        <f t="shared" si="50"/>
        <v>25.5</v>
      </c>
      <c r="T92" s="49">
        <v>32.299999999999997</v>
      </c>
      <c r="U92" s="49">
        <f t="shared" si="51"/>
        <v>32.399999999999999</v>
      </c>
      <c r="Y92" s="2">
        <v>88</v>
      </c>
      <c r="Z92" s="2" t="str">
        <f>IF('Nutritional Status'!C56="","",VLOOKUP('Nutritional Status'!#REF!,$A$5:$C$173,3,))</f>
        <v/>
      </c>
      <c r="AA92" s="2" t="str">
        <f t="shared" si="52"/>
        <v/>
      </c>
      <c r="AB92" s="2" t="str">
        <f t="shared" si="53"/>
        <v/>
      </c>
      <c r="AC92" s="2" t="str">
        <f t="shared" si="54"/>
        <v/>
      </c>
      <c r="AD92" s="2" t="str">
        <f t="shared" si="55"/>
        <v/>
      </c>
      <c r="AE92" s="2" t="str">
        <f t="shared" si="56"/>
        <v/>
      </c>
      <c r="AF92" s="2" t="str">
        <f t="shared" si="57"/>
        <v/>
      </c>
      <c r="AG92" s="2" t="str">
        <f t="shared" si="58"/>
        <v/>
      </c>
      <c r="AH92" s="2" t="str">
        <f t="shared" si="59"/>
        <v/>
      </c>
      <c r="AJ92" s="2" t="e">
        <f>IF(#REF!="","",VLOOKUP(#REF!,$A$5:$C$173,3,))</f>
        <v>#REF!</v>
      </c>
      <c r="AK92" s="2" t="e">
        <f t="shared" si="39"/>
        <v>#REF!</v>
      </c>
      <c r="AL92" s="2" t="e">
        <f t="shared" si="60"/>
        <v>#REF!</v>
      </c>
      <c r="AM92" s="2" t="e">
        <f t="shared" si="60"/>
        <v>#REF!</v>
      </c>
      <c r="AN92" s="2" t="e">
        <f t="shared" si="60"/>
        <v>#REF!</v>
      </c>
      <c r="AO92" s="2" t="e">
        <f t="shared" si="60"/>
        <v>#REF!</v>
      </c>
      <c r="AP92" s="2" t="e">
        <f t="shared" si="60"/>
        <v>#REF!</v>
      </c>
      <c r="AQ92" s="2" t="e">
        <f t="shared" si="60"/>
        <v>#REF!</v>
      </c>
      <c r="AR92" s="2" t="e">
        <f t="shared" si="60"/>
        <v>#REF!</v>
      </c>
      <c r="BA92" s="66" t="str">
        <f t="shared" si="64"/>
        <v/>
      </c>
      <c r="BB92" s="67"/>
      <c r="BC92" s="68"/>
      <c r="BD92" s="68"/>
      <c r="BE92" s="69"/>
      <c r="BF92" s="73"/>
      <c r="BG92" s="72" t="str">
        <f t="shared" si="38"/>
        <v/>
      </c>
      <c r="BH92" s="72"/>
      <c r="BI92" s="72"/>
      <c r="BJ92" s="72" t="str">
        <f t="shared" si="65"/>
        <v/>
      </c>
      <c r="BK92" s="72" t="str">
        <f t="shared" si="66"/>
        <v/>
      </c>
      <c r="BL92" s="72" t="str">
        <f t="shared" si="67"/>
        <v/>
      </c>
      <c r="BN92" s="1" t="str">
        <f t="shared" si="68"/>
        <v/>
      </c>
      <c r="BO92" s="1">
        <f t="shared" si="69"/>
        <v>5</v>
      </c>
      <c r="BP92" s="1" t="str">
        <f t="shared" si="70"/>
        <v>F</v>
      </c>
      <c r="BQ92" s="1" t="str">
        <f t="shared" si="71"/>
        <v>0</v>
      </c>
      <c r="BT92" s="47">
        <v>12.029999999999999</v>
      </c>
      <c r="BU92" s="26">
        <v>3</v>
      </c>
      <c r="BV92" s="26">
        <v>147</v>
      </c>
      <c r="BW92" s="5"/>
      <c r="BX92" s="49">
        <v>1.2909999999999999</v>
      </c>
      <c r="BY92" s="49">
        <v>1.2919999999999998</v>
      </c>
      <c r="BZ92" s="49">
        <v>1.3630000000000002</v>
      </c>
      <c r="CA92" s="49">
        <v>1.3640000000000001</v>
      </c>
      <c r="CB92" s="49">
        <v>1.651</v>
      </c>
      <c r="CC92" s="49">
        <v>1.6519999999999999</v>
      </c>
      <c r="CE92" s="51">
        <v>1.319</v>
      </c>
      <c r="CF92" s="51">
        <v>1.3200000000000001</v>
      </c>
      <c r="CG92" s="51">
        <v>1.3880000000000001</v>
      </c>
      <c r="CH92" s="51">
        <v>1.389</v>
      </c>
      <c r="CI92" s="51">
        <v>1.6640000000000001</v>
      </c>
      <c r="CJ92" s="51">
        <v>1.665</v>
      </c>
      <c r="CM92" s="1" t="e">
        <f>IF('Nutritional Status'!#REF!="","",IF('Nutritional Status'!#REF!&gt;CT92,$CU$3,IF('Nutritional Status'!#REF!&gt;CR92,$CS$3,IF('Nutritional Status'!#REF!&gt;CP92,$CQ$3,$CP$3))))</f>
        <v>#REF!</v>
      </c>
      <c r="CN92" s="2">
        <v>88</v>
      </c>
      <c r="CO92" s="1" t="str">
        <f t="shared" si="61"/>
        <v/>
      </c>
      <c r="CP92" s="1" t="str">
        <f t="shared" si="41"/>
        <v/>
      </c>
      <c r="CQ92" s="1" t="str">
        <f t="shared" si="41"/>
        <v/>
      </c>
      <c r="CR92" s="1" t="str">
        <f t="shared" si="41"/>
        <v/>
      </c>
      <c r="CS92" s="1" t="str">
        <f t="shared" si="41"/>
        <v/>
      </c>
      <c r="CT92" s="1" t="str">
        <f t="shared" si="41"/>
        <v/>
      </c>
      <c r="CU92" s="1" t="str">
        <f t="shared" si="41"/>
        <v/>
      </c>
      <c r="CW92" s="2">
        <v>88</v>
      </c>
      <c r="CX92" s="1" t="e">
        <f t="shared" si="62"/>
        <v>#REF!</v>
      </c>
      <c r="CY92" s="1" t="e">
        <f t="shared" si="40"/>
        <v>#REF!</v>
      </c>
      <c r="CZ92" s="1" t="e">
        <f t="shared" si="40"/>
        <v>#REF!</v>
      </c>
      <c r="DA92" s="1" t="e">
        <f t="shared" si="40"/>
        <v>#REF!</v>
      </c>
      <c r="DB92" s="1" t="e">
        <f t="shared" si="40"/>
        <v>#REF!</v>
      </c>
      <c r="DC92" s="1" t="e">
        <f t="shared" si="40"/>
        <v>#REF!</v>
      </c>
      <c r="DD92" s="1" t="e">
        <f t="shared" si="40"/>
        <v>#REF!</v>
      </c>
    </row>
    <row r="93" ht="15" customHeight="1">
      <c r="A93" s="47">
        <v>12.039999999999999</v>
      </c>
      <c r="B93" s="26">
        <v>4</v>
      </c>
      <c r="C93" s="26">
        <v>148</v>
      </c>
      <c r="D93" s="5"/>
      <c r="E93" s="48">
        <v>13.4</v>
      </c>
      <c r="F93" s="48">
        <f t="shared" si="44"/>
        <v>13.5</v>
      </c>
      <c r="G93" s="48">
        <f t="shared" si="73"/>
        <v>14.5</v>
      </c>
      <c r="H93" s="48">
        <f t="shared" si="45"/>
        <v>14.6</v>
      </c>
      <c r="I93" s="48">
        <v>24</v>
      </c>
      <c r="J93" s="48">
        <f t="shared" si="46"/>
        <v>24.100000000000001</v>
      </c>
      <c r="K93" s="49">
        <v>30.600000000000001</v>
      </c>
      <c r="L93" s="49">
        <f t="shared" si="47"/>
        <v>30.700000000000003</v>
      </c>
      <c r="M93" s="3"/>
      <c r="N93" s="48">
        <v>13.199999999999999</v>
      </c>
      <c r="O93" s="48">
        <f t="shared" si="48"/>
        <v>13.299999999999999</v>
      </c>
      <c r="P93" s="49">
        <v>14.5</v>
      </c>
      <c r="Q93" s="49">
        <f t="shared" si="49"/>
        <v>14.6</v>
      </c>
      <c r="R93" s="49">
        <v>25.5</v>
      </c>
      <c r="S93" s="49">
        <f t="shared" si="50"/>
        <v>25.600000000000001</v>
      </c>
      <c r="T93" s="49">
        <v>32.399999999999999</v>
      </c>
      <c r="U93" s="49">
        <f t="shared" si="51"/>
        <v>32.5</v>
      </c>
      <c r="Y93" s="2">
        <v>89</v>
      </c>
      <c r="Z93" s="2" t="str">
        <f>IF('Nutritional Status'!C58="","",VLOOKUP('Nutritional Status'!#REF!,$A$5:$C$173,3,))</f>
        <v/>
      </c>
      <c r="AA93" s="2" t="str">
        <f t="shared" si="52"/>
        <v/>
      </c>
      <c r="AB93" s="2" t="str">
        <f t="shared" si="53"/>
        <v/>
      </c>
      <c r="AC93" s="2" t="str">
        <f t="shared" si="54"/>
        <v/>
      </c>
      <c r="AD93" s="2" t="str">
        <f t="shared" si="55"/>
        <v/>
      </c>
      <c r="AE93" s="2" t="str">
        <f t="shared" si="56"/>
        <v/>
      </c>
      <c r="AF93" s="2" t="str">
        <f t="shared" si="57"/>
        <v/>
      </c>
      <c r="AG93" s="2" t="str">
        <f t="shared" si="58"/>
        <v/>
      </c>
      <c r="AH93" s="2" t="str">
        <f t="shared" si="59"/>
        <v/>
      </c>
      <c r="AJ93" s="2" t="e">
        <f>IF(#REF!="","",VLOOKUP(#REF!,$A$5:$C$173,3,))</f>
        <v>#REF!</v>
      </c>
      <c r="AK93" s="2" t="e">
        <f t="shared" si="39"/>
        <v>#REF!</v>
      </c>
      <c r="AL93" s="2" t="e">
        <f t="shared" si="60"/>
        <v>#REF!</v>
      </c>
      <c r="AM93" s="2" t="e">
        <f t="shared" si="60"/>
        <v>#REF!</v>
      </c>
      <c r="AN93" s="2" t="e">
        <f t="shared" si="60"/>
        <v>#REF!</v>
      </c>
      <c r="AO93" s="2" t="e">
        <f t="shared" si="60"/>
        <v>#REF!</v>
      </c>
      <c r="AP93" s="2" t="e">
        <f t="shared" si="60"/>
        <v>#REF!</v>
      </c>
      <c r="AQ93" s="2" t="e">
        <f t="shared" si="60"/>
        <v>#REF!</v>
      </c>
      <c r="AR93" s="2" t="e">
        <f t="shared" si="60"/>
        <v>#REF!</v>
      </c>
      <c r="BA93" s="66" t="str">
        <f t="shared" si="64"/>
        <v/>
      </c>
      <c r="BB93" s="67"/>
      <c r="BC93" s="68"/>
      <c r="BD93" s="68"/>
      <c r="BE93" s="69"/>
      <c r="BF93" s="73"/>
      <c r="BG93" s="72" t="str">
        <f t="shared" si="38"/>
        <v/>
      </c>
      <c r="BH93" s="72"/>
      <c r="BI93" s="72"/>
      <c r="BJ93" s="72" t="str">
        <f t="shared" si="65"/>
        <v/>
      </c>
      <c r="BK93" s="72" t="str">
        <f t="shared" si="66"/>
        <v/>
      </c>
      <c r="BL93" s="72" t="str">
        <f t="shared" si="67"/>
        <v/>
      </c>
      <c r="BN93" s="1" t="str">
        <f t="shared" si="68"/>
        <v/>
      </c>
      <c r="BO93" s="1">
        <f t="shared" si="69"/>
        <v>5</v>
      </c>
      <c r="BP93" s="1" t="str">
        <f t="shared" si="70"/>
        <v>F</v>
      </c>
      <c r="BQ93" s="1" t="str">
        <f t="shared" si="71"/>
        <v>0</v>
      </c>
      <c r="BT93" s="47">
        <v>12.039999999999999</v>
      </c>
      <c r="BU93" s="26">
        <v>4</v>
      </c>
      <c r="BV93" s="26">
        <v>148</v>
      </c>
      <c r="BW93" s="5"/>
      <c r="BX93" s="49">
        <v>1.296</v>
      </c>
      <c r="BY93" s="49">
        <v>1.2969999999999999</v>
      </c>
      <c r="BZ93" s="49">
        <v>1.3680000000000001</v>
      </c>
      <c r="CA93" s="49">
        <v>1.369</v>
      </c>
      <c r="CB93" s="49">
        <v>1.6569999999999998</v>
      </c>
      <c r="CC93" s="49">
        <v>1.6579999999999999</v>
      </c>
      <c r="CE93" s="51">
        <v>1.3240000000000001</v>
      </c>
      <c r="CF93" s="51">
        <v>1.325</v>
      </c>
      <c r="CG93" s="51">
        <v>1.3920000000000001</v>
      </c>
      <c r="CH93" s="51">
        <v>1.393</v>
      </c>
      <c r="CI93" s="51">
        <v>1.669</v>
      </c>
      <c r="CJ93" s="51">
        <v>1.6699999999999999</v>
      </c>
      <c r="CM93" s="1" t="e">
        <f>IF('Nutritional Status'!#REF!="","",IF('Nutritional Status'!#REF!&gt;CT93,$CU$3,IF('Nutritional Status'!#REF!&gt;CR93,$CS$3,IF('Nutritional Status'!#REF!&gt;CP93,$CQ$3,$CP$3))))</f>
        <v>#REF!</v>
      </c>
      <c r="CN93" s="2">
        <v>89</v>
      </c>
      <c r="CO93" s="1" t="str">
        <f t="shared" si="61"/>
        <v/>
      </c>
      <c r="CP93" s="1" t="str">
        <f t="shared" si="41"/>
        <v/>
      </c>
      <c r="CQ93" s="1" t="str">
        <f t="shared" si="41"/>
        <v/>
      </c>
      <c r="CR93" s="1" t="str">
        <f t="shared" si="41"/>
        <v/>
      </c>
      <c r="CS93" s="1" t="str">
        <f t="shared" si="41"/>
        <v/>
      </c>
      <c r="CT93" s="1" t="str">
        <f t="shared" si="41"/>
        <v/>
      </c>
      <c r="CU93" s="1" t="str">
        <f t="shared" si="41"/>
        <v/>
      </c>
      <c r="CW93" s="2">
        <v>89</v>
      </c>
      <c r="CX93" s="1" t="e">
        <f t="shared" si="62"/>
        <v>#REF!</v>
      </c>
      <c r="CY93" s="1" t="e">
        <f t="shared" si="40"/>
        <v>#REF!</v>
      </c>
      <c r="CZ93" s="1" t="e">
        <f t="shared" si="40"/>
        <v>#REF!</v>
      </c>
      <c r="DA93" s="1" t="e">
        <f t="shared" si="40"/>
        <v>#REF!</v>
      </c>
      <c r="DB93" s="1" t="e">
        <f t="shared" si="40"/>
        <v>#REF!</v>
      </c>
      <c r="DC93" s="1" t="e">
        <f t="shared" si="40"/>
        <v>#REF!</v>
      </c>
      <c r="DD93" s="1" t="e">
        <f t="shared" si="40"/>
        <v>#REF!</v>
      </c>
    </row>
    <row r="94" ht="15" customHeight="1">
      <c r="A94" s="47">
        <v>12.050000000000001</v>
      </c>
      <c r="B94" s="26">
        <v>5</v>
      </c>
      <c r="C94" s="26">
        <v>149</v>
      </c>
      <c r="D94" s="5"/>
      <c r="E94" s="48">
        <v>13.5</v>
      </c>
      <c r="F94" s="48">
        <f t="shared" si="44"/>
        <v>13.6</v>
      </c>
      <c r="G94" s="48">
        <v>14.5</v>
      </c>
      <c r="H94" s="48">
        <f t="shared" si="45"/>
        <v>14.6</v>
      </c>
      <c r="I94" s="48">
        <v>24.100000000000001</v>
      </c>
      <c r="J94" s="48">
        <f t="shared" si="46"/>
        <v>24.200000000000003</v>
      </c>
      <c r="K94" s="49">
        <v>30.699999999999999</v>
      </c>
      <c r="L94" s="49">
        <f t="shared" si="47"/>
        <v>30.800000000000001</v>
      </c>
      <c r="M94" s="3"/>
      <c r="N94" s="48">
        <v>13.199999999999999</v>
      </c>
      <c r="O94" s="48">
        <f t="shared" si="48"/>
        <v>13.299999999999999</v>
      </c>
      <c r="P94" s="49">
        <v>14.5</v>
      </c>
      <c r="Q94" s="49">
        <f t="shared" si="49"/>
        <v>14.6</v>
      </c>
      <c r="R94" s="49">
        <v>25.600000000000001</v>
      </c>
      <c r="S94" s="49">
        <f t="shared" si="50"/>
        <v>25.700000000000003</v>
      </c>
      <c r="T94" s="49">
        <v>32.600000000000001</v>
      </c>
      <c r="U94" s="49">
        <f t="shared" si="51"/>
        <v>32.700000000000003</v>
      </c>
      <c r="Y94" s="2">
        <v>90</v>
      </c>
      <c r="Z94" s="2" t="e">
        <f t="shared" ref="Z94:Z96" si="74">IF('Nutritional Status'!#REF!="","",VLOOKUP('Nutritional Status'!#REF!,$A$5:$C$173,3,))</f>
        <v>#REF!</v>
      </c>
      <c r="AA94" s="2" t="e">
        <f t="shared" si="52"/>
        <v>#REF!</v>
      </c>
      <c r="AB94" s="2" t="e">
        <f t="shared" si="53"/>
        <v>#REF!</v>
      </c>
      <c r="AC94" s="2" t="e">
        <f t="shared" si="54"/>
        <v>#REF!</v>
      </c>
      <c r="AD94" s="2" t="e">
        <f t="shared" si="55"/>
        <v>#REF!</v>
      </c>
      <c r="AE94" s="2" t="e">
        <f t="shared" si="56"/>
        <v>#REF!</v>
      </c>
      <c r="AF94" s="2" t="e">
        <f t="shared" si="57"/>
        <v>#REF!</v>
      </c>
      <c r="AG94" s="2" t="e">
        <f t="shared" si="58"/>
        <v>#REF!</v>
      </c>
      <c r="AH94" s="2" t="e">
        <f t="shared" si="59"/>
        <v>#REF!</v>
      </c>
      <c r="AJ94" s="2" t="e">
        <f>IF(#REF!="","",VLOOKUP(#REF!,$A$5:$C$173,3,))</f>
        <v>#REF!</v>
      </c>
      <c r="AK94" s="2" t="e">
        <f t="shared" si="39"/>
        <v>#REF!</v>
      </c>
      <c r="AL94" s="2" t="e">
        <f t="shared" si="60"/>
        <v>#REF!</v>
      </c>
      <c r="AM94" s="2" t="e">
        <f t="shared" si="60"/>
        <v>#REF!</v>
      </c>
      <c r="AN94" s="2" t="e">
        <f t="shared" si="60"/>
        <v>#REF!</v>
      </c>
      <c r="AO94" s="2" t="e">
        <f t="shared" si="60"/>
        <v>#REF!</v>
      </c>
      <c r="AP94" s="2" t="e">
        <f t="shared" si="60"/>
        <v>#REF!</v>
      </c>
      <c r="AQ94" s="2" t="e">
        <f t="shared" si="60"/>
        <v>#REF!</v>
      </c>
      <c r="AR94" s="2" t="e">
        <f t="shared" si="60"/>
        <v>#REF!</v>
      </c>
      <c r="BA94" s="66" t="str">
        <f t="shared" si="64"/>
        <v/>
      </c>
      <c r="BB94" s="67"/>
      <c r="BC94" s="68"/>
      <c r="BD94" s="68"/>
      <c r="BE94" s="69"/>
      <c r="BF94" s="73"/>
      <c r="BG94" s="72" t="str">
        <f t="shared" si="38"/>
        <v/>
      </c>
      <c r="BH94" s="72"/>
      <c r="BI94" s="72"/>
      <c r="BJ94" s="72" t="str">
        <f t="shared" si="65"/>
        <v/>
      </c>
      <c r="BK94" s="72" t="str">
        <f t="shared" si="66"/>
        <v/>
      </c>
      <c r="BL94" s="72" t="str">
        <f t="shared" si="67"/>
        <v/>
      </c>
      <c r="BN94" s="1" t="str">
        <f t="shared" si="68"/>
        <v/>
      </c>
      <c r="BO94" s="1">
        <f t="shared" si="69"/>
        <v>5</v>
      </c>
      <c r="BP94" s="1" t="str">
        <f t="shared" si="70"/>
        <v>F</v>
      </c>
      <c r="BQ94" s="1" t="str">
        <f t="shared" si="71"/>
        <v>0</v>
      </c>
      <c r="BT94" s="47">
        <v>12.050000000000001</v>
      </c>
      <c r="BU94" s="26">
        <v>5</v>
      </c>
      <c r="BV94" s="26">
        <v>149</v>
      </c>
      <c r="BW94" s="5"/>
      <c r="BX94" s="49">
        <v>1.3009999999999999</v>
      </c>
      <c r="BY94" s="49">
        <v>1.3019999999999998</v>
      </c>
      <c r="BZ94" s="49">
        <v>1.3730000000000002</v>
      </c>
      <c r="CA94" s="49">
        <v>1.3740000000000001</v>
      </c>
      <c r="CB94" s="49">
        <v>1.663</v>
      </c>
      <c r="CC94" s="49">
        <v>1.6640000000000001</v>
      </c>
      <c r="CE94" s="51">
        <v>1.3280000000000001</v>
      </c>
      <c r="CF94" s="51">
        <v>1.329</v>
      </c>
      <c r="CG94" s="51">
        <v>1.3970000000000002</v>
      </c>
      <c r="CH94" s="51">
        <v>1.3980000000000001</v>
      </c>
      <c r="CI94" s="51">
        <v>1.6740000000000002</v>
      </c>
      <c r="CJ94" s="51">
        <v>1.675</v>
      </c>
      <c r="CM94" s="1" t="e">
        <f>IF('Nutritional Status'!#REF!="","",IF('Nutritional Status'!#REF!&gt;CT94,$CU$3,IF('Nutritional Status'!#REF!&gt;CR94,$CS$3,IF('Nutritional Status'!#REF!&gt;CP94,$CQ$3,$CP$3))))</f>
        <v>#REF!</v>
      </c>
      <c r="CN94" s="2">
        <v>90</v>
      </c>
      <c r="CO94" s="1" t="e">
        <f t="shared" si="61"/>
        <v>#REF!</v>
      </c>
      <c r="CP94" s="1" t="e">
        <f t="shared" si="41"/>
        <v>#REF!</v>
      </c>
      <c r="CQ94" s="1" t="e">
        <f t="shared" si="41"/>
        <v>#REF!</v>
      </c>
      <c r="CR94" s="1" t="e">
        <f t="shared" si="41"/>
        <v>#REF!</v>
      </c>
      <c r="CS94" s="1" t="e">
        <f t="shared" si="41"/>
        <v>#REF!</v>
      </c>
      <c r="CT94" s="1" t="e">
        <f t="shared" si="41"/>
        <v>#REF!</v>
      </c>
      <c r="CU94" s="1" t="e">
        <f t="shared" si="41"/>
        <v>#REF!</v>
      </c>
      <c r="CW94" s="2">
        <v>90</v>
      </c>
      <c r="CX94" s="1" t="e">
        <f t="shared" si="62"/>
        <v>#REF!</v>
      </c>
      <c r="CY94" s="1" t="e">
        <f t="shared" si="40"/>
        <v>#REF!</v>
      </c>
      <c r="CZ94" s="1" t="e">
        <f t="shared" si="40"/>
        <v>#REF!</v>
      </c>
      <c r="DA94" s="1" t="e">
        <f t="shared" si="40"/>
        <v>#REF!</v>
      </c>
      <c r="DB94" s="1" t="e">
        <f t="shared" si="40"/>
        <v>#REF!</v>
      </c>
      <c r="DC94" s="1" t="e">
        <f t="shared" si="40"/>
        <v>#REF!</v>
      </c>
      <c r="DD94" s="1" t="e">
        <f t="shared" si="40"/>
        <v>#REF!</v>
      </c>
    </row>
    <row r="95" ht="15" customHeight="1">
      <c r="A95" s="47">
        <v>12.06</v>
      </c>
      <c r="B95" s="26">
        <v>6</v>
      </c>
      <c r="C95" s="26">
        <v>150</v>
      </c>
      <c r="D95" s="5"/>
      <c r="E95" s="48">
        <v>13.5</v>
      </c>
      <c r="F95" s="48">
        <f t="shared" si="44"/>
        <v>13.6</v>
      </c>
      <c r="G95" s="48">
        <f t="shared" si="73"/>
        <v>14.6</v>
      </c>
      <c r="H95" s="48">
        <f t="shared" si="45"/>
        <v>14.699999999999999</v>
      </c>
      <c r="I95" s="48">
        <v>24.199999999999999</v>
      </c>
      <c r="J95" s="48">
        <f t="shared" si="46"/>
        <v>24.300000000000001</v>
      </c>
      <c r="K95" s="49">
        <v>30.899999999999999</v>
      </c>
      <c r="L95" s="49">
        <f t="shared" si="47"/>
        <v>31</v>
      </c>
      <c r="M95" s="3"/>
      <c r="N95" s="48">
        <v>13.300000000000001</v>
      </c>
      <c r="O95" s="48">
        <f t="shared" si="48"/>
        <v>13.4</v>
      </c>
      <c r="P95" s="49">
        <v>14.6</v>
      </c>
      <c r="Q95" s="49">
        <f t="shared" si="49"/>
        <v>14.699999999999999</v>
      </c>
      <c r="R95" s="49">
        <v>25.699999999999999</v>
      </c>
      <c r="S95" s="49">
        <f t="shared" si="50"/>
        <v>25.800000000000001</v>
      </c>
      <c r="T95" s="49">
        <v>32.700000000000003</v>
      </c>
      <c r="U95" s="49">
        <f t="shared" si="51"/>
        <v>32.800000000000004</v>
      </c>
      <c r="Y95" s="2">
        <v>91</v>
      </c>
      <c r="Z95" s="2" t="e">
        <f t="shared" si="74"/>
        <v>#REF!</v>
      </c>
      <c r="AA95" s="2" t="e">
        <f t="shared" si="52"/>
        <v>#REF!</v>
      </c>
      <c r="AB95" s="2" t="e">
        <f t="shared" si="53"/>
        <v>#REF!</v>
      </c>
      <c r="AC95" s="2" t="e">
        <f t="shared" si="54"/>
        <v>#REF!</v>
      </c>
      <c r="AD95" s="2" t="e">
        <f t="shared" si="55"/>
        <v>#REF!</v>
      </c>
      <c r="AE95" s="2" t="e">
        <f t="shared" si="56"/>
        <v>#REF!</v>
      </c>
      <c r="AF95" s="2" t="e">
        <f t="shared" si="57"/>
        <v>#REF!</v>
      </c>
      <c r="AG95" s="2" t="e">
        <f t="shared" si="58"/>
        <v>#REF!</v>
      </c>
      <c r="AH95" s="2" t="e">
        <f t="shared" si="59"/>
        <v>#REF!</v>
      </c>
      <c r="AJ95" s="2" t="e">
        <f>IF(#REF!="","",VLOOKUP(#REF!,$A$5:$C$173,3,))</f>
        <v>#REF!</v>
      </c>
      <c r="AK95" s="2" t="e">
        <f t="shared" si="39"/>
        <v>#REF!</v>
      </c>
      <c r="AL95" s="2" t="e">
        <f t="shared" si="60"/>
        <v>#REF!</v>
      </c>
      <c r="AM95" s="2" t="e">
        <f t="shared" si="60"/>
        <v>#REF!</v>
      </c>
      <c r="AN95" s="2" t="e">
        <f t="shared" si="60"/>
        <v>#REF!</v>
      </c>
      <c r="AO95" s="2" t="e">
        <f t="shared" si="60"/>
        <v>#REF!</v>
      </c>
      <c r="AP95" s="2" t="e">
        <f t="shared" si="60"/>
        <v>#REF!</v>
      </c>
      <c r="AQ95" s="2" t="e">
        <f t="shared" si="60"/>
        <v>#REF!</v>
      </c>
      <c r="AR95" s="2" t="e">
        <f t="shared" si="60"/>
        <v>#REF!</v>
      </c>
      <c r="BA95" s="66" t="str">
        <f t="shared" si="64"/>
        <v/>
      </c>
      <c r="BB95" s="67"/>
      <c r="BC95" s="68"/>
      <c r="BD95" s="68"/>
      <c r="BE95" s="69"/>
      <c r="BF95" s="73"/>
      <c r="BG95" s="72" t="str">
        <f t="shared" ref="BG95:BG111" si="75">IF(BF95="","",IF(ISERROR(((IF(MONTH(BF95)&lt;MONTH($BL$7),YEAR($BL$7)-YEAR(BF95),YEAR($BL$7)-YEAR(BF95)-1))*12+(DATEDIF(BF95,$BL$7,"ym")))/12),"",TRUNC(((IF(MONTH(BF95)&lt;MONTH($BL$7),YEAR($BL$7)-YEAR(BF95),YEAR($BL$7)-YEAR(BF95)-1))*12+(DATEDIF(BF95,$BL$7,"ym")))/12,0)&amp;"."&amp;IF(MOD(((IF(MONTH(BF95)&lt;MONTH($BL$7),YEAR($BL$7)-YEAR(BF95),YEAR($BL$7)-YEAR(BF95)-1))*12+(DATEDIF(BF95,$BL$7,"ym"))),12)&lt;10,"0","")&amp;MOD(((IF(MONTH(BF95)&lt;MONTH($BL$7),YEAR($BL$7)-YEAR(BF95),YEAR($BL$7)-YEAR(BF95)-1))*12+(DATEDIF(BF95,$BL$7,"ym"))),12)))</f>
        <v/>
      </c>
      <c r="BH95" s="72"/>
      <c r="BI95" s="72"/>
      <c r="BJ95" s="72" t="str">
        <f t="shared" si="65"/>
        <v/>
      </c>
      <c r="BK95" s="72" t="str">
        <f t="shared" si="66"/>
        <v/>
      </c>
      <c r="BL95" s="72" t="str">
        <f t="shared" si="67"/>
        <v/>
      </c>
      <c r="BN95" s="1" t="str">
        <f t="shared" si="68"/>
        <v/>
      </c>
      <c r="BO95" s="1">
        <f t="shared" si="69"/>
        <v>5</v>
      </c>
      <c r="BP95" s="1" t="str">
        <f t="shared" si="70"/>
        <v>F</v>
      </c>
      <c r="BQ95" s="1" t="str">
        <f t="shared" si="71"/>
        <v>0</v>
      </c>
      <c r="BT95" s="47">
        <v>12.06</v>
      </c>
      <c r="BU95" s="26">
        <v>6</v>
      </c>
      <c r="BV95" s="26">
        <v>150</v>
      </c>
      <c r="BW95" s="5"/>
      <c r="BX95" s="49">
        <v>1.306</v>
      </c>
      <c r="BY95" s="49">
        <v>1.3069999999999999</v>
      </c>
      <c r="BZ95" s="49">
        <v>1.3780000000000001</v>
      </c>
      <c r="CA95" s="49">
        <v>1.379</v>
      </c>
      <c r="CB95" s="49">
        <v>1.6699999999999999</v>
      </c>
      <c r="CC95" s="49">
        <v>1.671</v>
      </c>
      <c r="CE95" s="51">
        <v>1.3320000000000001</v>
      </c>
      <c r="CF95" s="51">
        <v>1.3330000000000002</v>
      </c>
      <c r="CG95" s="51">
        <v>1.401</v>
      </c>
      <c r="CH95" s="51">
        <v>1.4019999999999999</v>
      </c>
      <c r="CI95" s="51">
        <v>1.6780000000000002</v>
      </c>
      <c r="CJ95" s="51">
        <v>1.679</v>
      </c>
      <c r="CM95" s="1" t="e">
        <f>IF('Nutritional Status'!#REF!="","",IF('Nutritional Status'!#REF!&gt;CT95,$CU$3,IF('Nutritional Status'!#REF!&gt;CR95,$CS$3,IF('Nutritional Status'!#REF!&gt;CP95,$CQ$3,$CP$3))))</f>
        <v>#REF!</v>
      </c>
      <c r="CN95" s="2">
        <v>91</v>
      </c>
      <c r="CO95" s="1" t="e">
        <f t="shared" si="61"/>
        <v>#REF!</v>
      </c>
      <c r="CP95" s="1" t="e">
        <f t="shared" si="41"/>
        <v>#REF!</v>
      </c>
      <c r="CQ95" s="1" t="e">
        <f t="shared" si="41"/>
        <v>#REF!</v>
      </c>
      <c r="CR95" s="1" t="e">
        <f t="shared" si="41"/>
        <v>#REF!</v>
      </c>
      <c r="CS95" s="1" t="e">
        <f t="shared" si="41"/>
        <v>#REF!</v>
      </c>
      <c r="CT95" s="1" t="e">
        <f t="shared" si="41"/>
        <v>#REF!</v>
      </c>
      <c r="CU95" s="1" t="e">
        <f t="shared" si="41"/>
        <v>#REF!</v>
      </c>
      <c r="CW95" s="2">
        <v>91</v>
      </c>
      <c r="CX95" s="1" t="e">
        <f t="shared" si="62"/>
        <v>#REF!</v>
      </c>
      <c r="CY95" s="1" t="e">
        <f t="shared" si="40"/>
        <v>#REF!</v>
      </c>
      <c r="CZ95" s="1" t="e">
        <f t="shared" si="40"/>
        <v>#REF!</v>
      </c>
      <c r="DA95" s="1" t="e">
        <f t="shared" si="40"/>
        <v>#REF!</v>
      </c>
      <c r="DB95" s="1" t="e">
        <f t="shared" si="40"/>
        <v>#REF!</v>
      </c>
      <c r="DC95" s="1" t="e">
        <f t="shared" si="40"/>
        <v>#REF!</v>
      </c>
      <c r="DD95" s="1" t="e">
        <f t="shared" si="40"/>
        <v>#REF!</v>
      </c>
    </row>
    <row r="96" ht="15" customHeight="1">
      <c r="A96" s="47">
        <v>12.07</v>
      </c>
      <c r="B96" s="26">
        <v>7</v>
      </c>
      <c r="C96" s="26">
        <v>151</v>
      </c>
      <c r="D96" s="5"/>
      <c r="E96" s="48">
        <v>13.5</v>
      </c>
      <c r="F96" s="48">
        <f t="shared" si="44"/>
        <v>13.6</v>
      </c>
      <c r="G96" s="48">
        <f t="shared" si="73"/>
        <v>14.6</v>
      </c>
      <c r="H96" s="48">
        <f t="shared" si="45"/>
        <v>14.699999999999999</v>
      </c>
      <c r="I96" s="48">
        <v>24.300000000000001</v>
      </c>
      <c r="J96" s="48">
        <f t="shared" si="46"/>
        <v>24.400000000000002</v>
      </c>
      <c r="K96" s="49">
        <v>31</v>
      </c>
      <c r="L96" s="49">
        <f t="shared" si="47"/>
        <v>31.100000000000001</v>
      </c>
      <c r="M96" s="3"/>
      <c r="N96" s="48">
        <v>13.300000000000001</v>
      </c>
      <c r="O96" s="48">
        <f t="shared" si="48"/>
        <v>13.4</v>
      </c>
      <c r="P96" s="49">
        <v>14.6</v>
      </c>
      <c r="Q96" s="49">
        <f t="shared" si="49"/>
        <v>14.699999999999999</v>
      </c>
      <c r="R96" s="49">
        <v>25.800000000000001</v>
      </c>
      <c r="S96" s="49">
        <f t="shared" si="50"/>
        <v>25.900000000000002</v>
      </c>
      <c r="T96" s="49">
        <v>32.799999999999997</v>
      </c>
      <c r="U96" s="49">
        <f t="shared" si="51"/>
        <v>32.899999999999999</v>
      </c>
      <c r="Y96" s="2">
        <v>92</v>
      </c>
      <c r="Z96" s="2" t="e">
        <f t="shared" si="74"/>
        <v>#REF!</v>
      </c>
      <c r="AA96" s="2" t="e">
        <f t="shared" si="52"/>
        <v>#REF!</v>
      </c>
      <c r="AB96" s="2" t="e">
        <f t="shared" si="53"/>
        <v>#REF!</v>
      </c>
      <c r="AC96" s="2" t="e">
        <f t="shared" si="54"/>
        <v>#REF!</v>
      </c>
      <c r="AD96" s="2" t="e">
        <f t="shared" si="55"/>
        <v>#REF!</v>
      </c>
      <c r="AE96" s="2" t="e">
        <f t="shared" si="56"/>
        <v>#REF!</v>
      </c>
      <c r="AF96" s="2" t="e">
        <f t="shared" si="57"/>
        <v>#REF!</v>
      </c>
      <c r="AG96" s="2" t="e">
        <f t="shared" si="58"/>
        <v>#REF!</v>
      </c>
      <c r="AH96" s="2" t="e">
        <f t="shared" si="59"/>
        <v>#REF!</v>
      </c>
      <c r="AJ96" s="2" t="e">
        <f>IF(#REF!="","",VLOOKUP(#REF!,$A$5:$C$173,3,))</f>
        <v>#REF!</v>
      </c>
      <c r="AK96" s="2" t="e">
        <f t="shared" si="39"/>
        <v>#REF!</v>
      </c>
      <c r="AL96" s="2" t="e">
        <f t="shared" si="60"/>
        <v>#REF!</v>
      </c>
      <c r="AM96" s="2" t="e">
        <f t="shared" si="60"/>
        <v>#REF!</v>
      </c>
      <c r="AN96" s="2" t="e">
        <f t="shared" si="60"/>
        <v>#REF!</v>
      </c>
      <c r="AO96" s="2" t="e">
        <f t="shared" si="60"/>
        <v>#REF!</v>
      </c>
      <c r="AP96" s="2" t="e">
        <f t="shared" si="60"/>
        <v>#REF!</v>
      </c>
      <c r="AQ96" s="2" t="e">
        <f t="shared" si="60"/>
        <v>#REF!</v>
      </c>
      <c r="AR96" s="2" t="e">
        <f t="shared" si="60"/>
        <v>#REF!</v>
      </c>
      <c r="BA96" s="66" t="str">
        <f t="shared" si="64"/>
        <v/>
      </c>
      <c r="BB96" s="67"/>
      <c r="BC96" s="68"/>
      <c r="BD96" s="68"/>
      <c r="BE96" s="69"/>
      <c r="BF96" s="73"/>
      <c r="BG96" s="72" t="str">
        <f t="shared" si="75"/>
        <v/>
      </c>
      <c r="BH96" s="72"/>
      <c r="BI96" s="72"/>
      <c r="BJ96" s="72" t="str">
        <f t="shared" si="65"/>
        <v/>
      </c>
      <c r="BK96" s="72" t="str">
        <f t="shared" si="66"/>
        <v/>
      </c>
      <c r="BL96" s="72" t="str">
        <f t="shared" si="67"/>
        <v/>
      </c>
      <c r="BN96" s="1" t="str">
        <f t="shared" si="68"/>
        <v/>
      </c>
      <c r="BO96" s="1">
        <f t="shared" si="69"/>
        <v>5</v>
      </c>
      <c r="BP96" s="1" t="str">
        <f t="shared" si="70"/>
        <v>F</v>
      </c>
      <c r="BQ96" s="1" t="str">
        <f t="shared" si="71"/>
        <v>0</v>
      </c>
      <c r="BT96" s="47">
        <v>12.07</v>
      </c>
      <c r="BU96" s="26">
        <v>7</v>
      </c>
      <c r="BV96" s="26">
        <v>151</v>
      </c>
      <c r="BW96" s="5"/>
      <c r="BX96" s="49">
        <v>1.3109999999999999</v>
      </c>
      <c r="BY96" s="49">
        <v>1.3119999999999998</v>
      </c>
      <c r="BZ96" s="49">
        <v>1.3840000000000001</v>
      </c>
      <c r="CA96" s="49">
        <v>1.385</v>
      </c>
      <c r="CB96" s="49">
        <v>1.6759999999999999</v>
      </c>
      <c r="CC96" s="49">
        <v>1.6769999999999998</v>
      </c>
      <c r="CE96" s="51">
        <v>1.3359999999999999</v>
      </c>
      <c r="CF96" s="51">
        <v>1.337</v>
      </c>
      <c r="CG96" s="51">
        <v>1.405</v>
      </c>
      <c r="CH96" s="51">
        <v>1.4059999999999999</v>
      </c>
      <c r="CI96" s="51">
        <v>1.6830000000000001</v>
      </c>
      <c r="CJ96" s="51">
        <v>1.6840000000000002</v>
      </c>
      <c r="CM96" s="1" t="e">
        <f>IF('Nutritional Status'!#REF!="","",IF('Nutritional Status'!#REF!&gt;CT96,$CU$3,IF('Nutritional Status'!#REF!&gt;CR96,$CS$3,IF('Nutritional Status'!#REF!&gt;CP96,$CQ$3,$CP$3))))</f>
        <v>#REF!</v>
      </c>
      <c r="CN96" s="2">
        <v>92</v>
      </c>
      <c r="CO96" s="1" t="e">
        <f t="shared" si="61"/>
        <v>#REF!</v>
      </c>
      <c r="CP96" s="1" t="e">
        <f t="shared" si="41"/>
        <v>#REF!</v>
      </c>
      <c r="CQ96" s="1" t="e">
        <f t="shared" si="41"/>
        <v>#REF!</v>
      </c>
      <c r="CR96" s="1" t="e">
        <f t="shared" si="41"/>
        <v>#REF!</v>
      </c>
      <c r="CS96" s="1" t="e">
        <f t="shared" si="41"/>
        <v>#REF!</v>
      </c>
      <c r="CT96" s="1" t="e">
        <f t="shared" si="41"/>
        <v>#REF!</v>
      </c>
      <c r="CU96" s="1" t="e">
        <f t="shared" si="41"/>
        <v>#REF!</v>
      </c>
      <c r="CW96" s="2">
        <v>92</v>
      </c>
      <c r="CX96" s="1" t="e">
        <f t="shared" si="62"/>
        <v>#REF!</v>
      </c>
      <c r="CY96" s="1" t="e">
        <f t="shared" si="40"/>
        <v>#REF!</v>
      </c>
      <c r="CZ96" s="1" t="e">
        <f t="shared" si="40"/>
        <v>#REF!</v>
      </c>
      <c r="DA96" s="1" t="e">
        <f t="shared" si="40"/>
        <v>#REF!</v>
      </c>
      <c r="DB96" s="1" t="e">
        <f t="shared" si="40"/>
        <v>#REF!</v>
      </c>
      <c r="DC96" s="1" t="e">
        <f t="shared" si="40"/>
        <v>#REF!</v>
      </c>
      <c r="DD96" s="1" t="e">
        <f t="shared" si="40"/>
        <v>#REF!</v>
      </c>
    </row>
    <row r="97" ht="15" customHeight="1">
      <c r="A97" s="47">
        <v>12.08</v>
      </c>
      <c r="B97" s="26">
        <v>8</v>
      </c>
      <c r="C97" s="26">
        <v>152</v>
      </c>
      <c r="D97" s="5"/>
      <c r="E97" s="48">
        <v>13.6</v>
      </c>
      <c r="F97" s="48">
        <f t="shared" si="44"/>
        <v>13.699999999999999</v>
      </c>
      <c r="G97" s="48">
        <f t="shared" si="73"/>
        <v>14.699999999999999</v>
      </c>
      <c r="H97" s="48">
        <f t="shared" si="45"/>
        <v>14.799999999999999</v>
      </c>
      <c r="I97" s="48">
        <v>24.399999999999999</v>
      </c>
      <c r="J97" s="48">
        <f t="shared" si="46"/>
        <v>24.5</v>
      </c>
      <c r="K97" s="49">
        <v>31.100000000000001</v>
      </c>
      <c r="L97" s="49">
        <f t="shared" si="47"/>
        <v>31.200000000000003</v>
      </c>
      <c r="M97" s="3"/>
      <c r="N97" s="48">
        <v>13.4</v>
      </c>
      <c r="O97" s="48">
        <f t="shared" si="48"/>
        <v>13.5</v>
      </c>
      <c r="P97" s="49">
        <v>14.699999999999999</v>
      </c>
      <c r="Q97" s="49">
        <f t="shared" si="49"/>
        <v>14.799999999999999</v>
      </c>
      <c r="R97" s="49">
        <v>25.899999999999999</v>
      </c>
      <c r="S97" s="49">
        <f t="shared" si="50"/>
        <v>26</v>
      </c>
      <c r="T97" s="49">
        <v>33</v>
      </c>
      <c r="U97" s="49">
        <f t="shared" si="51"/>
        <v>33.100000000000001</v>
      </c>
      <c r="Y97" s="2">
        <v>93</v>
      </c>
      <c r="Z97" s="2" t="str">
        <f>IF('Nutritional Status'!C59="","",VLOOKUP('Nutritional Status'!#REF!,$A$5:$C$173,3,))</f>
        <v/>
      </c>
      <c r="AA97" s="2" t="str">
        <f t="shared" si="52"/>
        <v/>
      </c>
      <c r="AB97" s="2" t="str">
        <f t="shared" si="53"/>
        <v/>
      </c>
      <c r="AC97" s="2" t="str">
        <f t="shared" si="54"/>
        <v/>
      </c>
      <c r="AD97" s="2" t="str">
        <f t="shared" si="55"/>
        <v/>
      </c>
      <c r="AE97" s="2" t="str">
        <f t="shared" si="56"/>
        <v/>
      </c>
      <c r="AF97" s="2" t="str">
        <f t="shared" si="57"/>
        <v/>
      </c>
      <c r="AG97" s="2" t="str">
        <f t="shared" si="58"/>
        <v/>
      </c>
      <c r="AH97" s="2" t="str">
        <f t="shared" si="59"/>
        <v/>
      </c>
      <c r="AJ97" s="2" t="e">
        <f>IF(#REF!="","",VLOOKUP(#REF!,$A$5:$C$173,3,))</f>
        <v>#REF!</v>
      </c>
      <c r="AK97" s="2" t="e">
        <f t="shared" si="39"/>
        <v>#REF!</v>
      </c>
      <c r="AL97" s="2" t="e">
        <f t="shared" si="60"/>
        <v>#REF!</v>
      </c>
      <c r="AM97" s="2" t="e">
        <f t="shared" si="60"/>
        <v>#REF!</v>
      </c>
      <c r="AN97" s="2" t="e">
        <f t="shared" si="60"/>
        <v>#REF!</v>
      </c>
      <c r="AO97" s="2" t="e">
        <f t="shared" si="60"/>
        <v>#REF!</v>
      </c>
      <c r="AP97" s="2" t="e">
        <f t="shared" si="60"/>
        <v>#REF!</v>
      </c>
      <c r="AQ97" s="2" t="e">
        <f t="shared" si="60"/>
        <v>#REF!</v>
      </c>
      <c r="AR97" s="2" t="e">
        <f t="shared" si="60"/>
        <v>#REF!</v>
      </c>
      <c r="BA97" s="66" t="str">
        <f t="shared" si="64"/>
        <v/>
      </c>
      <c r="BB97" s="67"/>
      <c r="BC97" s="68"/>
      <c r="BD97" s="68"/>
      <c r="BE97" s="69"/>
      <c r="BF97" s="73"/>
      <c r="BG97" s="72" t="str">
        <f t="shared" si="75"/>
        <v/>
      </c>
      <c r="BH97" s="72"/>
      <c r="BI97" s="72"/>
      <c r="BJ97" s="72" t="str">
        <f t="shared" si="65"/>
        <v/>
      </c>
      <c r="BK97" s="72" t="str">
        <f t="shared" si="66"/>
        <v/>
      </c>
      <c r="BL97" s="72" t="str">
        <f t="shared" si="67"/>
        <v/>
      </c>
      <c r="BN97" s="1" t="str">
        <f t="shared" si="68"/>
        <v/>
      </c>
      <c r="BO97" s="1">
        <f t="shared" si="69"/>
        <v>5</v>
      </c>
      <c r="BP97" s="1" t="str">
        <f t="shared" si="70"/>
        <v>F</v>
      </c>
      <c r="BQ97" s="1" t="str">
        <f t="shared" si="71"/>
        <v>0</v>
      </c>
      <c r="BT97" s="47">
        <v>12.08</v>
      </c>
      <c r="BU97" s="26">
        <v>8</v>
      </c>
      <c r="BV97" s="26">
        <v>152</v>
      </c>
      <c r="BW97" s="5"/>
      <c r="BX97" s="49">
        <v>1.3159999999999998</v>
      </c>
      <c r="BY97" s="49">
        <v>1.3169999999999999</v>
      </c>
      <c r="BZ97" s="49">
        <v>1.389</v>
      </c>
      <c r="CA97" s="49">
        <v>1.3899999999999999</v>
      </c>
      <c r="CB97" s="49">
        <v>1.6830000000000001</v>
      </c>
      <c r="CC97" s="49">
        <v>1.6840000000000002</v>
      </c>
      <c r="CE97" s="51">
        <v>1.3400000000000001</v>
      </c>
      <c r="CF97" s="51">
        <v>1.341</v>
      </c>
      <c r="CG97" s="51">
        <v>1.409</v>
      </c>
      <c r="CH97" s="51">
        <v>1.4099999999999999</v>
      </c>
      <c r="CI97" s="51">
        <v>1.6869999999999998</v>
      </c>
      <c r="CJ97" s="51">
        <v>1.6879999999999997</v>
      </c>
      <c r="CM97" s="1" t="e">
        <f>IF('Nutritional Status'!#REF!="","",IF('Nutritional Status'!#REF!&gt;CT97,$CU$3,IF('Nutritional Status'!#REF!&gt;CR97,$CS$3,IF('Nutritional Status'!#REF!&gt;CP97,$CQ$3,$CP$3))))</f>
        <v>#REF!</v>
      </c>
      <c r="CN97" s="2">
        <v>93</v>
      </c>
      <c r="CO97" s="1" t="str">
        <f t="shared" si="61"/>
        <v/>
      </c>
      <c r="CP97" s="1" t="str">
        <f t="shared" si="41"/>
        <v/>
      </c>
      <c r="CQ97" s="1" t="str">
        <f t="shared" si="41"/>
        <v/>
      </c>
      <c r="CR97" s="1" t="str">
        <f t="shared" si="41"/>
        <v/>
      </c>
      <c r="CS97" s="1" t="str">
        <f t="shared" si="41"/>
        <v/>
      </c>
      <c r="CT97" s="1" t="str">
        <f t="shared" si="41"/>
        <v/>
      </c>
      <c r="CU97" s="1" t="str">
        <f t="shared" si="41"/>
        <v/>
      </c>
      <c r="CW97" s="2">
        <v>93</v>
      </c>
      <c r="CX97" s="1" t="e">
        <f t="shared" si="62"/>
        <v>#REF!</v>
      </c>
      <c r="CY97" s="1" t="e">
        <f t="shared" si="40"/>
        <v>#REF!</v>
      </c>
      <c r="CZ97" s="1" t="e">
        <f t="shared" si="40"/>
        <v>#REF!</v>
      </c>
      <c r="DA97" s="1" t="e">
        <f t="shared" si="40"/>
        <v>#REF!</v>
      </c>
      <c r="DB97" s="1" t="e">
        <f t="shared" si="40"/>
        <v>#REF!</v>
      </c>
      <c r="DC97" s="1" t="e">
        <f t="shared" si="40"/>
        <v>#REF!</v>
      </c>
      <c r="DD97" s="1" t="e">
        <f t="shared" si="40"/>
        <v>#REF!</v>
      </c>
    </row>
    <row r="98" ht="15" customHeight="1">
      <c r="A98" s="47">
        <v>12.09</v>
      </c>
      <c r="B98" s="26">
        <v>9</v>
      </c>
      <c r="C98" s="26">
        <v>153</v>
      </c>
      <c r="D98" s="5"/>
      <c r="E98" s="48">
        <v>13.6</v>
      </c>
      <c r="F98" s="48">
        <f t="shared" si="44"/>
        <v>13.699999999999999</v>
      </c>
      <c r="G98" s="48">
        <f t="shared" si="73"/>
        <v>14.699999999999999</v>
      </c>
      <c r="H98" s="48">
        <f t="shared" si="45"/>
        <v>14.799999999999999</v>
      </c>
      <c r="I98" s="48">
        <v>24.5</v>
      </c>
      <c r="J98" s="48">
        <f t="shared" si="46"/>
        <v>24.600000000000001</v>
      </c>
      <c r="K98" s="49">
        <v>31.300000000000001</v>
      </c>
      <c r="L98" s="49">
        <f t="shared" si="47"/>
        <v>31.400000000000002</v>
      </c>
      <c r="M98" s="3"/>
      <c r="N98" s="48">
        <v>13.4</v>
      </c>
      <c r="O98" s="48">
        <f t="shared" si="48"/>
        <v>13.5</v>
      </c>
      <c r="P98" s="49">
        <v>14.699999999999999</v>
      </c>
      <c r="Q98" s="49">
        <f t="shared" si="49"/>
        <v>14.799999999999999</v>
      </c>
      <c r="R98" s="49">
        <v>26</v>
      </c>
      <c r="S98" s="49">
        <f t="shared" si="50"/>
        <v>26.100000000000001</v>
      </c>
      <c r="T98" s="49">
        <v>33.100000000000001</v>
      </c>
      <c r="U98" s="49">
        <f t="shared" si="51"/>
        <v>33.200000000000003</v>
      </c>
      <c r="Y98" s="2">
        <v>94</v>
      </c>
      <c r="Z98" s="2" t="e">
        <f t="shared" ref="Z98:Z102" si="76">IF('Nutritional Status'!#REF!="","",VLOOKUP('Nutritional Status'!#REF!,$A$5:$C$173,3,))</f>
        <v>#REF!</v>
      </c>
      <c r="AA98" s="2" t="e">
        <f t="shared" si="52"/>
        <v>#REF!</v>
      </c>
      <c r="AB98" s="2" t="e">
        <f t="shared" si="53"/>
        <v>#REF!</v>
      </c>
      <c r="AC98" s="2" t="e">
        <f t="shared" si="54"/>
        <v>#REF!</v>
      </c>
      <c r="AD98" s="2" t="e">
        <f t="shared" si="55"/>
        <v>#REF!</v>
      </c>
      <c r="AE98" s="2" t="e">
        <f t="shared" si="56"/>
        <v>#REF!</v>
      </c>
      <c r="AF98" s="2" t="e">
        <f t="shared" si="57"/>
        <v>#REF!</v>
      </c>
      <c r="AG98" s="2" t="e">
        <f t="shared" si="58"/>
        <v>#REF!</v>
      </c>
      <c r="AH98" s="2" t="e">
        <f t="shared" si="59"/>
        <v>#REF!</v>
      </c>
      <c r="AJ98" s="2" t="e">
        <f>IF(#REF!="","",VLOOKUP(#REF!,$A$5:$C$173,3,))</f>
        <v>#REF!</v>
      </c>
      <c r="AK98" s="2" t="e">
        <f t="shared" si="39"/>
        <v>#REF!</v>
      </c>
      <c r="AL98" s="2" t="e">
        <f t="shared" si="60"/>
        <v>#REF!</v>
      </c>
      <c r="AM98" s="2" t="e">
        <f t="shared" si="60"/>
        <v>#REF!</v>
      </c>
      <c r="AN98" s="2" t="e">
        <f t="shared" si="60"/>
        <v>#REF!</v>
      </c>
      <c r="AO98" s="2" t="e">
        <f t="shared" si="60"/>
        <v>#REF!</v>
      </c>
      <c r="AP98" s="2" t="e">
        <f t="shared" si="60"/>
        <v>#REF!</v>
      </c>
      <c r="AQ98" s="2" t="e">
        <f t="shared" si="60"/>
        <v>#REF!</v>
      </c>
      <c r="AR98" s="2" t="e">
        <f t="shared" si="60"/>
        <v>#REF!</v>
      </c>
      <c r="BA98" s="66" t="str">
        <f t="shared" si="64"/>
        <v/>
      </c>
      <c r="BB98" s="67"/>
      <c r="BC98" s="68"/>
      <c r="BD98" s="68"/>
      <c r="BE98" s="69"/>
      <c r="BF98" s="73"/>
      <c r="BG98" s="72" t="str">
        <f t="shared" si="75"/>
        <v/>
      </c>
      <c r="BH98" s="72"/>
      <c r="BI98" s="72"/>
      <c r="BJ98" s="72" t="str">
        <f t="shared" si="65"/>
        <v/>
      </c>
      <c r="BK98" s="72" t="str">
        <f t="shared" si="66"/>
        <v/>
      </c>
      <c r="BL98" s="72" t="str">
        <f t="shared" si="67"/>
        <v/>
      </c>
      <c r="BN98" s="1" t="str">
        <f t="shared" si="68"/>
        <v/>
      </c>
      <c r="BO98" s="1">
        <f t="shared" si="69"/>
        <v>5</v>
      </c>
      <c r="BP98" s="1" t="str">
        <f t="shared" si="70"/>
        <v>F</v>
      </c>
      <c r="BQ98" s="1" t="str">
        <f t="shared" si="71"/>
        <v>0</v>
      </c>
      <c r="BT98" s="47">
        <v>12.09</v>
      </c>
      <c r="BU98" s="26">
        <v>9</v>
      </c>
      <c r="BV98" s="26">
        <v>153</v>
      </c>
      <c r="BW98" s="5"/>
      <c r="BX98" s="49">
        <v>1.321</v>
      </c>
      <c r="BY98" s="49">
        <v>1.3219999999999998</v>
      </c>
      <c r="BZ98" s="49">
        <v>1.3940000000000001</v>
      </c>
      <c r="CA98" s="49">
        <v>1.395</v>
      </c>
      <c r="CB98" s="49">
        <v>1.6890000000000001</v>
      </c>
      <c r="CC98" s="49">
        <v>1.6899999999999999</v>
      </c>
      <c r="CE98" s="51">
        <v>1.3440000000000001</v>
      </c>
      <c r="CF98" s="51">
        <v>1.345</v>
      </c>
      <c r="CG98" s="51">
        <v>1.413</v>
      </c>
      <c r="CH98" s="51">
        <v>1.4140000000000001</v>
      </c>
      <c r="CI98" s="51">
        <v>1.6909999999999998</v>
      </c>
      <c r="CJ98" s="51">
        <v>1.6919999999999999</v>
      </c>
      <c r="CM98" s="1" t="e">
        <f>IF('Nutritional Status'!#REF!="","",IF('Nutritional Status'!#REF!&gt;CT98,$CU$3,IF('Nutritional Status'!#REF!&gt;CR98,$CS$3,IF('Nutritional Status'!#REF!&gt;CP98,$CQ$3,$CP$3))))</f>
        <v>#REF!</v>
      </c>
      <c r="CN98" s="2">
        <v>94</v>
      </c>
      <c r="CO98" s="1" t="e">
        <f t="shared" si="61"/>
        <v>#REF!</v>
      </c>
      <c r="CP98" s="1" t="e">
        <f t="shared" si="41"/>
        <v>#REF!</v>
      </c>
      <c r="CQ98" s="1" t="e">
        <f t="shared" si="41"/>
        <v>#REF!</v>
      </c>
      <c r="CR98" s="1" t="e">
        <f t="shared" si="41"/>
        <v>#REF!</v>
      </c>
      <c r="CS98" s="1" t="e">
        <f t="shared" si="41"/>
        <v>#REF!</v>
      </c>
      <c r="CT98" s="1" t="e">
        <f t="shared" si="41"/>
        <v>#REF!</v>
      </c>
      <c r="CU98" s="1" t="e">
        <f t="shared" si="41"/>
        <v>#REF!</v>
      </c>
      <c r="CW98" s="2">
        <v>94</v>
      </c>
      <c r="CX98" s="1" t="e">
        <f t="shared" si="62"/>
        <v>#REF!</v>
      </c>
      <c r="CY98" s="1" t="e">
        <f t="shared" si="40"/>
        <v>#REF!</v>
      </c>
      <c r="CZ98" s="1" t="e">
        <f t="shared" si="40"/>
        <v>#REF!</v>
      </c>
      <c r="DA98" s="1" t="e">
        <f t="shared" si="40"/>
        <v>#REF!</v>
      </c>
      <c r="DB98" s="1" t="e">
        <f t="shared" si="40"/>
        <v>#REF!</v>
      </c>
      <c r="DC98" s="1" t="e">
        <f t="shared" si="40"/>
        <v>#REF!</v>
      </c>
      <c r="DD98" s="1" t="e">
        <f t="shared" si="40"/>
        <v>#REF!</v>
      </c>
    </row>
    <row r="99" ht="15" customHeight="1">
      <c r="A99" s="47">
        <v>12.1</v>
      </c>
      <c r="B99" s="26">
        <v>10</v>
      </c>
      <c r="C99" s="26">
        <v>154</v>
      </c>
      <c r="D99" s="5"/>
      <c r="E99" s="48">
        <v>13.6</v>
      </c>
      <c r="F99" s="48">
        <f t="shared" si="44"/>
        <v>13.699999999999999</v>
      </c>
      <c r="G99" s="48">
        <f t="shared" si="73"/>
        <v>14.699999999999999</v>
      </c>
      <c r="H99" s="48">
        <f t="shared" si="45"/>
        <v>14.799999999999999</v>
      </c>
      <c r="I99" s="48">
        <v>24.600000000000001</v>
      </c>
      <c r="J99" s="48">
        <f t="shared" si="46"/>
        <v>24.700000000000003</v>
      </c>
      <c r="K99" s="49">
        <v>31.399999999999999</v>
      </c>
      <c r="L99" s="49">
        <f t="shared" si="47"/>
        <v>31.5</v>
      </c>
      <c r="M99" s="3"/>
      <c r="N99" s="48">
        <v>13.4</v>
      </c>
      <c r="O99" s="48">
        <f t="shared" si="48"/>
        <v>13.5</v>
      </c>
      <c r="P99" s="49">
        <v>14.699999999999999</v>
      </c>
      <c r="Q99" s="49">
        <f t="shared" si="49"/>
        <v>14.799999999999999</v>
      </c>
      <c r="R99" s="49">
        <v>26.100000000000001</v>
      </c>
      <c r="S99" s="49">
        <f t="shared" si="50"/>
        <v>26.200000000000003</v>
      </c>
      <c r="T99" s="49">
        <v>33.200000000000003</v>
      </c>
      <c r="U99" s="49">
        <f t="shared" si="51"/>
        <v>33.300000000000004</v>
      </c>
      <c r="Y99" s="2">
        <v>95</v>
      </c>
      <c r="Z99" s="2" t="e">
        <f t="shared" si="76"/>
        <v>#REF!</v>
      </c>
      <c r="AA99" s="2" t="e">
        <f t="shared" si="52"/>
        <v>#REF!</v>
      </c>
      <c r="AB99" s="2" t="e">
        <f t="shared" si="53"/>
        <v>#REF!</v>
      </c>
      <c r="AC99" s="2" t="e">
        <f t="shared" si="54"/>
        <v>#REF!</v>
      </c>
      <c r="AD99" s="2" t="e">
        <f t="shared" si="55"/>
        <v>#REF!</v>
      </c>
      <c r="AE99" s="2" t="e">
        <f t="shared" si="56"/>
        <v>#REF!</v>
      </c>
      <c r="AF99" s="2" t="e">
        <f t="shared" si="57"/>
        <v>#REF!</v>
      </c>
      <c r="AG99" s="2" t="e">
        <f t="shared" si="58"/>
        <v>#REF!</v>
      </c>
      <c r="AH99" s="2" t="e">
        <f t="shared" si="59"/>
        <v>#REF!</v>
      </c>
      <c r="AJ99" s="2" t="e">
        <f>IF(#REF!="","",VLOOKUP(#REF!,$A$5:$C$173,3,))</f>
        <v>#REF!</v>
      </c>
      <c r="AK99" s="2" t="e">
        <f t="shared" si="39"/>
        <v>#REF!</v>
      </c>
      <c r="AL99" s="2" t="e">
        <f t="shared" si="60"/>
        <v>#REF!</v>
      </c>
      <c r="AM99" s="2" t="e">
        <f t="shared" si="60"/>
        <v>#REF!</v>
      </c>
      <c r="AN99" s="2" t="e">
        <f t="shared" si="60"/>
        <v>#REF!</v>
      </c>
      <c r="AO99" s="2" t="e">
        <f t="shared" si="60"/>
        <v>#REF!</v>
      </c>
      <c r="AP99" s="2" t="e">
        <f t="shared" si="60"/>
        <v>#REF!</v>
      </c>
      <c r="AQ99" s="2" t="e">
        <f t="shared" si="60"/>
        <v>#REF!</v>
      </c>
      <c r="AR99" s="2" t="e">
        <f t="shared" si="60"/>
        <v>#REF!</v>
      </c>
      <c r="BA99" s="66" t="str">
        <f t="shared" si="64"/>
        <v/>
      </c>
      <c r="BB99" s="67"/>
      <c r="BC99" s="68"/>
      <c r="BD99" s="68"/>
      <c r="BE99" s="69"/>
      <c r="BF99" s="73"/>
      <c r="BG99" s="72" t="str">
        <f t="shared" si="75"/>
        <v/>
      </c>
      <c r="BH99" s="72"/>
      <c r="BI99" s="72"/>
      <c r="BJ99" s="72" t="str">
        <f t="shared" si="65"/>
        <v/>
      </c>
      <c r="BK99" s="72" t="str">
        <f t="shared" si="66"/>
        <v/>
      </c>
      <c r="BL99" s="72" t="str">
        <f t="shared" si="67"/>
        <v/>
      </c>
      <c r="BN99" s="1" t="str">
        <f t="shared" si="68"/>
        <v/>
      </c>
      <c r="BO99" s="1">
        <f t="shared" si="69"/>
        <v>5</v>
      </c>
      <c r="BP99" s="1" t="str">
        <f t="shared" si="70"/>
        <v>F</v>
      </c>
      <c r="BQ99" s="1" t="str">
        <f t="shared" si="71"/>
        <v>0</v>
      </c>
      <c r="BT99" s="47">
        <v>12.1</v>
      </c>
      <c r="BU99" s="26">
        <v>10</v>
      </c>
      <c r="BV99" s="26">
        <v>154</v>
      </c>
      <c r="BW99" s="5"/>
      <c r="BX99" s="49">
        <v>1.3259999999999998</v>
      </c>
      <c r="BY99" s="49">
        <v>1.327</v>
      </c>
      <c r="BZ99" s="49">
        <v>1.3999999999999999</v>
      </c>
      <c r="CA99" s="49">
        <v>1.401</v>
      </c>
      <c r="CB99" s="49">
        <v>1.696</v>
      </c>
      <c r="CC99" s="49">
        <v>1.6969999999999998</v>
      </c>
      <c r="CE99" s="51">
        <v>1.3470000000000002</v>
      </c>
      <c r="CF99" s="51">
        <v>1.3480000000000001</v>
      </c>
      <c r="CG99" s="51">
        <v>1.4170000000000003</v>
      </c>
      <c r="CH99" s="51">
        <v>1.4180000000000001</v>
      </c>
      <c r="CI99" s="51">
        <v>1.6950000000000001</v>
      </c>
      <c r="CJ99" s="51">
        <v>1.696</v>
      </c>
      <c r="CM99" s="1" t="e">
        <f>IF('Nutritional Status'!#REF!="","",IF('Nutritional Status'!#REF!&gt;CT99,$CU$3,IF('Nutritional Status'!#REF!&gt;CR99,$CS$3,IF('Nutritional Status'!#REF!&gt;CP99,$CQ$3,$CP$3))))</f>
        <v>#REF!</v>
      </c>
      <c r="CN99" s="2">
        <v>95</v>
      </c>
      <c r="CO99" s="1" t="e">
        <f t="shared" si="61"/>
        <v>#REF!</v>
      </c>
      <c r="CP99" s="1" t="e">
        <f t="shared" si="41"/>
        <v>#REF!</v>
      </c>
      <c r="CQ99" s="1" t="e">
        <f t="shared" si="41"/>
        <v>#REF!</v>
      </c>
      <c r="CR99" s="1" t="e">
        <f t="shared" si="41"/>
        <v>#REF!</v>
      </c>
      <c r="CS99" s="1" t="e">
        <f t="shared" si="41"/>
        <v>#REF!</v>
      </c>
      <c r="CT99" s="1" t="e">
        <f t="shared" si="41"/>
        <v>#REF!</v>
      </c>
      <c r="CU99" s="1" t="e">
        <f t="shared" si="41"/>
        <v>#REF!</v>
      </c>
      <c r="CW99" s="2">
        <v>95</v>
      </c>
      <c r="CX99" s="1" t="e">
        <f t="shared" si="62"/>
        <v>#REF!</v>
      </c>
      <c r="CY99" s="1" t="e">
        <f t="shared" si="40"/>
        <v>#REF!</v>
      </c>
      <c r="CZ99" s="1" t="e">
        <f t="shared" si="40"/>
        <v>#REF!</v>
      </c>
      <c r="DA99" s="1" t="e">
        <f t="shared" si="40"/>
        <v>#REF!</v>
      </c>
      <c r="DB99" s="1" t="e">
        <f t="shared" si="40"/>
        <v>#REF!</v>
      </c>
      <c r="DC99" s="1" t="e">
        <f t="shared" si="40"/>
        <v>#REF!</v>
      </c>
      <c r="DD99" s="1" t="e">
        <f t="shared" si="40"/>
        <v>#REF!</v>
      </c>
    </row>
    <row r="100" ht="15" customHeight="1">
      <c r="A100" s="47">
        <v>12.109999999999999</v>
      </c>
      <c r="B100" s="26">
        <v>11</v>
      </c>
      <c r="C100" s="26">
        <v>155</v>
      </c>
      <c r="D100" s="5"/>
      <c r="E100" s="48">
        <v>13.699999999999999</v>
      </c>
      <c r="F100" s="48">
        <f t="shared" si="44"/>
        <v>13.799999999999999</v>
      </c>
      <c r="G100" s="48">
        <f t="shared" si="73"/>
        <v>14.799999999999999</v>
      </c>
      <c r="H100" s="48">
        <f t="shared" si="45"/>
        <v>14.899999999999999</v>
      </c>
      <c r="I100" s="48">
        <v>24.699999999999999</v>
      </c>
      <c r="J100" s="48">
        <f t="shared" si="46"/>
        <v>24.800000000000001</v>
      </c>
      <c r="K100" s="49">
        <v>31.600000000000001</v>
      </c>
      <c r="L100" s="49">
        <f t="shared" si="47"/>
        <v>31.700000000000003</v>
      </c>
      <c r="M100" s="3"/>
      <c r="N100" s="48">
        <v>13.5</v>
      </c>
      <c r="O100" s="48">
        <f t="shared" si="48"/>
        <v>13.6</v>
      </c>
      <c r="P100" s="49">
        <v>14.800000000000001</v>
      </c>
      <c r="Q100" s="49">
        <f t="shared" si="49"/>
        <v>14.9</v>
      </c>
      <c r="R100" s="49">
        <v>26.199999999999999</v>
      </c>
      <c r="S100" s="49">
        <f t="shared" si="50"/>
        <v>26.300000000000001</v>
      </c>
      <c r="T100" s="49">
        <v>33.299999999999997</v>
      </c>
      <c r="U100" s="49">
        <f t="shared" si="51"/>
        <v>33.399999999999999</v>
      </c>
      <c r="Y100" s="2">
        <v>96</v>
      </c>
      <c r="Z100" s="2" t="e">
        <f t="shared" si="76"/>
        <v>#REF!</v>
      </c>
      <c r="AA100" s="2" t="e">
        <f t="shared" si="52"/>
        <v>#REF!</v>
      </c>
      <c r="AB100" s="2" t="e">
        <f t="shared" si="53"/>
        <v>#REF!</v>
      </c>
      <c r="AC100" s="2" t="e">
        <f t="shared" si="54"/>
        <v>#REF!</v>
      </c>
      <c r="AD100" s="2" t="e">
        <f t="shared" si="55"/>
        <v>#REF!</v>
      </c>
      <c r="AE100" s="2" t="e">
        <f t="shared" si="56"/>
        <v>#REF!</v>
      </c>
      <c r="AF100" s="2" t="e">
        <f t="shared" si="57"/>
        <v>#REF!</v>
      </c>
      <c r="AG100" s="2" t="e">
        <f t="shared" si="58"/>
        <v>#REF!</v>
      </c>
      <c r="AH100" s="2" t="e">
        <f t="shared" si="59"/>
        <v>#REF!</v>
      </c>
      <c r="AJ100" s="2" t="e">
        <f>IF(#REF!="","",VLOOKUP(#REF!,$A$5:$C$173,3,))</f>
        <v>#REF!</v>
      </c>
      <c r="AK100" s="2" t="e">
        <f t="shared" si="39"/>
        <v>#REF!</v>
      </c>
      <c r="AL100" s="2" t="e">
        <f t="shared" si="60"/>
        <v>#REF!</v>
      </c>
      <c r="AM100" s="2" t="e">
        <f t="shared" si="60"/>
        <v>#REF!</v>
      </c>
      <c r="AN100" s="2" t="e">
        <f t="shared" si="60"/>
        <v>#REF!</v>
      </c>
      <c r="AO100" s="2" t="e">
        <f t="shared" si="60"/>
        <v>#REF!</v>
      </c>
      <c r="AP100" s="2" t="e">
        <f t="shared" si="60"/>
        <v>#REF!</v>
      </c>
      <c r="AQ100" s="2" t="e">
        <f t="shared" si="60"/>
        <v>#REF!</v>
      </c>
      <c r="AR100" s="2" t="e">
        <f t="shared" si="60"/>
        <v>#REF!</v>
      </c>
      <c r="BA100" s="66" t="str">
        <f t="shared" ref="BA100:BA111" si="77">IF(BB100="","",ROWS($BB$12:BB100))</f>
        <v/>
      </c>
      <c r="BB100" s="67"/>
      <c r="BC100" s="68"/>
      <c r="BD100" s="68"/>
      <c r="BE100" s="69"/>
      <c r="BF100" s="73"/>
      <c r="BG100" s="72" t="str">
        <f t="shared" si="75"/>
        <v/>
      </c>
      <c r="BH100" s="72"/>
      <c r="BI100" s="72"/>
      <c r="BJ100" s="72" t="str">
        <f t="shared" si="65"/>
        <v/>
      </c>
      <c r="BK100" s="72" t="str">
        <f t="shared" si="66"/>
        <v/>
      </c>
      <c r="BL100" s="72" t="str">
        <f t="shared" si="67"/>
        <v/>
      </c>
      <c r="BN100" s="1" t="str">
        <f t="shared" si="68"/>
        <v/>
      </c>
      <c r="BO100" s="1">
        <f t="shared" si="69"/>
        <v>5</v>
      </c>
      <c r="BP100" s="1" t="str">
        <f t="shared" si="70"/>
        <v>F</v>
      </c>
      <c r="BQ100" s="1" t="str">
        <f t="shared" si="71"/>
        <v>0</v>
      </c>
      <c r="BT100" s="47">
        <v>12.109999999999999</v>
      </c>
      <c r="BU100" s="26">
        <v>11</v>
      </c>
      <c r="BV100" s="26">
        <v>155</v>
      </c>
      <c r="BW100" s="5"/>
      <c r="BX100" s="49">
        <v>1.331</v>
      </c>
      <c r="BY100" s="49">
        <v>1.3319999999999999</v>
      </c>
      <c r="BZ100" s="49">
        <v>1.405</v>
      </c>
      <c r="CA100" s="49">
        <v>1.4059999999999999</v>
      </c>
      <c r="CB100" s="49">
        <v>1.702</v>
      </c>
      <c r="CC100" s="49">
        <v>1.7029999999999998</v>
      </c>
      <c r="CE100" s="51">
        <v>1.351</v>
      </c>
      <c r="CF100" s="51">
        <v>1.3519999999999999</v>
      </c>
      <c r="CG100" s="51">
        <v>1.4199999999999999</v>
      </c>
      <c r="CH100" s="51">
        <v>1.421</v>
      </c>
      <c r="CI100" s="51">
        <v>1.6990000000000001</v>
      </c>
      <c r="CJ100" s="51">
        <v>1.7</v>
      </c>
      <c r="CM100" s="1" t="e">
        <f>IF('Nutritional Status'!#REF!="","",IF('Nutritional Status'!#REF!&gt;CT100,$CU$3,IF('Nutritional Status'!#REF!&gt;CR100,$CS$3,IF('Nutritional Status'!#REF!&gt;CP100,$CQ$3,$CP$3))))</f>
        <v>#REF!</v>
      </c>
      <c r="CN100" s="2">
        <v>96</v>
      </c>
      <c r="CO100" s="1" t="e">
        <f t="shared" si="61"/>
        <v>#REF!</v>
      </c>
      <c r="CP100" s="1" t="e">
        <f t="shared" si="41"/>
        <v>#REF!</v>
      </c>
      <c r="CQ100" s="1" t="e">
        <f t="shared" si="41"/>
        <v>#REF!</v>
      </c>
      <c r="CR100" s="1" t="e">
        <f t="shared" si="41"/>
        <v>#REF!</v>
      </c>
      <c r="CS100" s="1" t="e">
        <f t="shared" si="41"/>
        <v>#REF!</v>
      </c>
      <c r="CT100" s="1" t="e">
        <f t="shared" si="41"/>
        <v>#REF!</v>
      </c>
      <c r="CU100" s="1" t="e">
        <f t="shared" si="41"/>
        <v>#REF!</v>
      </c>
      <c r="CW100" s="2">
        <v>96</v>
      </c>
      <c r="CX100" s="1" t="e">
        <f t="shared" si="62"/>
        <v>#REF!</v>
      </c>
      <c r="CY100" s="1" t="e">
        <f t="shared" si="40"/>
        <v>#REF!</v>
      </c>
      <c r="CZ100" s="1" t="e">
        <f t="shared" si="40"/>
        <v>#REF!</v>
      </c>
      <c r="DA100" s="1" t="e">
        <f t="shared" si="40"/>
        <v>#REF!</v>
      </c>
      <c r="DB100" s="1" t="e">
        <f t="shared" si="40"/>
        <v>#REF!</v>
      </c>
      <c r="DC100" s="1" t="e">
        <f t="shared" si="40"/>
        <v>#REF!</v>
      </c>
      <c r="DD100" s="1" t="e">
        <f t="shared" si="40"/>
        <v>#REF!</v>
      </c>
    </row>
    <row r="101" ht="15" customHeight="1">
      <c r="A101" s="47">
        <v>13</v>
      </c>
      <c r="B101" s="26">
        <v>0</v>
      </c>
      <c r="C101" s="26">
        <v>156</v>
      </c>
      <c r="D101" s="5"/>
      <c r="E101" s="48">
        <v>13.699999999999999</v>
      </c>
      <c r="F101" s="48">
        <f t="shared" si="44"/>
        <v>13.799999999999999</v>
      </c>
      <c r="G101" s="48">
        <f t="shared" si="73"/>
        <v>14.799999999999999</v>
      </c>
      <c r="H101" s="48">
        <f t="shared" si="45"/>
        <v>14.899999999999999</v>
      </c>
      <c r="I101" s="48">
        <v>24.800000000000001</v>
      </c>
      <c r="J101" s="48">
        <f t="shared" si="46"/>
        <v>24.900000000000002</v>
      </c>
      <c r="K101" s="49">
        <v>31.699999999999999</v>
      </c>
      <c r="L101" s="49">
        <f t="shared" si="47"/>
        <v>31.800000000000001</v>
      </c>
      <c r="M101" s="3"/>
      <c r="N101" s="48">
        <v>13.5</v>
      </c>
      <c r="O101" s="48">
        <f t="shared" si="48"/>
        <v>13.6</v>
      </c>
      <c r="P101" s="49">
        <v>14.800000000000001</v>
      </c>
      <c r="Q101" s="49">
        <f t="shared" si="49"/>
        <v>14.9</v>
      </c>
      <c r="R101" s="49">
        <v>26.300000000000001</v>
      </c>
      <c r="S101" s="49">
        <f t="shared" si="50"/>
        <v>26.400000000000002</v>
      </c>
      <c r="T101" s="49">
        <v>33.399999999999999</v>
      </c>
      <c r="U101" s="49">
        <f t="shared" si="51"/>
        <v>33.5</v>
      </c>
      <c r="Y101" s="2">
        <v>97</v>
      </c>
      <c r="Z101" s="2" t="e">
        <f t="shared" si="76"/>
        <v>#REF!</v>
      </c>
      <c r="AA101" s="2" t="e">
        <f t="shared" si="52"/>
        <v>#REF!</v>
      </c>
      <c r="AB101" s="2" t="e">
        <f t="shared" si="53"/>
        <v>#REF!</v>
      </c>
      <c r="AC101" s="2" t="e">
        <f t="shared" si="54"/>
        <v>#REF!</v>
      </c>
      <c r="AD101" s="2" t="e">
        <f t="shared" si="55"/>
        <v>#REF!</v>
      </c>
      <c r="AE101" s="2" t="e">
        <f t="shared" si="56"/>
        <v>#REF!</v>
      </c>
      <c r="AF101" s="2" t="e">
        <f t="shared" si="57"/>
        <v>#REF!</v>
      </c>
      <c r="AG101" s="2" t="e">
        <f t="shared" si="58"/>
        <v>#REF!</v>
      </c>
      <c r="AH101" s="2" t="e">
        <f t="shared" si="59"/>
        <v>#REF!</v>
      </c>
      <c r="AJ101" s="2" t="e">
        <f>IF(#REF!="","",VLOOKUP(#REF!,$A$5:$C$173,3,))</f>
        <v>#REF!</v>
      </c>
      <c r="AK101" s="2" t="e">
        <f t="shared" si="39"/>
        <v>#REF!</v>
      </c>
      <c r="AL101" s="2" t="e">
        <f t="shared" si="60"/>
        <v>#REF!</v>
      </c>
      <c r="AM101" s="2" t="e">
        <f t="shared" si="60"/>
        <v>#REF!</v>
      </c>
      <c r="AN101" s="2" t="e">
        <f t="shared" si="60"/>
        <v>#REF!</v>
      </c>
      <c r="AO101" s="2" t="e">
        <f t="shared" si="60"/>
        <v>#REF!</v>
      </c>
      <c r="AP101" s="2" t="e">
        <f t="shared" si="60"/>
        <v>#REF!</v>
      </c>
      <c r="AQ101" s="2" t="e">
        <f t="shared" si="60"/>
        <v>#REF!</v>
      </c>
      <c r="AR101" s="2" t="e">
        <f t="shared" si="60"/>
        <v>#REF!</v>
      </c>
      <c r="BA101" s="66" t="str">
        <f t="shared" si="77"/>
        <v/>
      </c>
      <c r="BB101" s="67"/>
      <c r="BC101" s="68"/>
      <c r="BD101" s="68"/>
      <c r="BE101" s="69"/>
      <c r="BF101" s="73"/>
      <c r="BG101" s="72" t="str">
        <f t="shared" si="75"/>
        <v/>
      </c>
      <c r="BH101" s="72"/>
      <c r="BI101" s="72"/>
      <c r="BJ101" s="72" t="str">
        <f t="shared" si="65"/>
        <v/>
      </c>
      <c r="BK101" s="72" t="str">
        <f t="shared" si="66"/>
        <v/>
      </c>
      <c r="BL101" s="72" t="str">
        <f t="shared" si="67"/>
        <v/>
      </c>
      <c r="BN101" s="1" t="str">
        <f t="shared" si="68"/>
        <v/>
      </c>
      <c r="BO101" s="1">
        <f t="shared" si="69"/>
        <v>5</v>
      </c>
      <c r="BP101" s="1" t="str">
        <f t="shared" si="70"/>
        <v>F</v>
      </c>
      <c r="BQ101" s="1" t="str">
        <f t="shared" si="71"/>
        <v>0</v>
      </c>
      <c r="BT101" s="47">
        <v>13</v>
      </c>
      <c r="BU101" s="26">
        <v>0</v>
      </c>
      <c r="BV101" s="26">
        <v>156</v>
      </c>
      <c r="BW101" s="5"/>
      <c r="BX101" s="49">
        <v>1.337</v>
      </c>
      <c r="BY101" s="49">
        <v>1.3379999999999999</v>
      </c>
      <c r="BZ101" s="49">
        <v>1.411</v>
      </c>
      <c r="CA101" s="49">
        <v>1.4119999999999999</v>
      </c>
      <c r="CB101" s="49">
        <v>1.7090000000000001</v>
      </c>
      <c r="CC101" s="49">
        <v>1.71</v>
      </c>
      <c r="CE101" s="51">
        <v>1.355</v>
      </c>
      <c r="CF101" s="51">
        <v>1.3559999999999999</v>
      </c>
      <c r="CG101" s="51">
        <v>1.4240000000000002</v>
      </c>
      <c r="CH101" s="51">
        <v>1.425</v>
      </c>
      <c r="CI101" s="51">
        <v>1.7030000000000001</v>
      </c>
      <c r="CJ101" s="51">
        <v>1.704</v>
      </c>
      <c r="CM101" s="1" t="e">
        <f>IF('Nutritional Status'!#REF!="","",IF('Nutritional Status'!#REF!&gt;CT101,$CU$3,IF('Nutritional Status'!#REF!&gt;CR101,$CS$3,IF('Nutritional Status'!#REF!&gt;CP101,$CQ$3,$CP$3))))</f>
        <v>#REF!</v>
      </c>
      <c r="CN101" s="2">
        <v>97</v>
      </c>
      <c r="CO101" s="1" t="e">
        <f t="shared" si="61"/>
        <v>#REF!</v>
      </c>
      <c r="CP101" s="1" t="e">
        <f t="shared" si="41"/>
        <v>#REF!</v>
      </c>
      <c r="CQ101" s="1" t="e">
        <f t="shared" si="41"/>
        <v>#REF!</v>
      </c>
      <c r="CR101" s="1" t="e">
        <f t="shared" si="41"/>
        <v>#REF!</v>
      </c>
      <c r="CS101" s="1" t="e">
        <f t="shared" si="41"/>
        <v>#REF!</v>
      </c>
      <c r="CT101" s="1" t="e">
        <f t="shared" si="41"/>
        <v>#REF!</v>
      </c>
      <c r="CU101" s="1" t="e">
        <f t="shared" si="41"/>
        <v>#REF!</v>
      </c>
      <c r="CW101" s="2">
        <v>97</v>
      </c>
      <c r="CX101" s="1" t="e">
        <f t="shared" si="62"/>
        <v>#REF!</v>
      </c>
      <c r="CY101" s="1" t="e">
        <f t="shared" si="40"/>
        <v>#REF!</v>
      </c>
      <c r="CZ101" s="1" t="e">
        <f t="shared" si="40"/>
        <v>#REF!</v>
      </c>
      <c r="DA101" s="1" t="e">
        <f t="shared" si="40"/>
        <v>#REF!</v>
      </c>
      <c r="DB101" s="1" t="e">
        <f t="shared" si="40"/>
        <v>#REF!</v>
      </c>
      <c r="DC101" s="1" t="e">
        <f t="shared" si="40"/>
        <v>#REF!</v>
      </c>
      <c r="DD101" s="1" t="e">
        <f t="shared" si="40"/>
        <v>#REF!</v>
      </c>
    </row>
    <row r="102" ht="15" customHeight="1">
      <c r="A102" s="47">
        <v>13.01</v>
      </c>
      <c r="B102" s="26">
        <v>1</v>
      </c>
      <c r="C102" s="26">
        <v>157</v>
      </c>
      <c r="D102" s="5"/>
      <c r="E102" s="48">
        <v>13.699999999999999</v>
      </c>
      <c r="F102" s="48">
        <f t="shared" si="44"/>
        <v>13.799999999999999</v>
      </c>
      <c r="G102" s="48">
        <v>14.9</v>
      </c>
      <c r="H102" s="48">
        <f t="shared" si="45"/>
        <v>15</v>
      </c>
      <c r="I102" s="48">
        <v>24.899999999999999</v>
      </c>
      <c r="J102" s="48">
        <f t="shared" si="46"/>
        <v>25</v>
      </c>
      <c r="K102" s="49">
        <v>31.800000000000001</v>
      </c>
      <c r="L102" s="49">
        <f t="shared" si="47"/>
        <v>31.900000000000002</v>
      </c>
      <c r="M102" s="3"/>
      <c r="N102" s="48">
        <v>13.5</v>
      </c>
      <c r="O102" s="48">
        <f t="shared" si="48"/>
        <v>13.6</v>
      </c>
      <c r="P102" s="49">
        <v>14.9</v>
      </c>
      <c r="Q102" s="49">
        <f t="shared" si="49"/>
        <v>15</v>
      </c>
      <c r="R102" s="49">
        <v>26.399999999999999</v>
      </c>
      <c r="S102" s="49">
        <f t="shared" si="50"/>
        <v>26.5</v>
      </c>
      <c r="T102" s="49">
        <v>33.600000000000001</v>
      </c>
      <c r="U102" s="49">
        <f t="shared" si="51"/>
        <v>33.700000000000003</v>
      </c>
      <c r="Y102" s="2">
        <v>98</v>
      </c>
      <c r="Z102" s="2" t="e">
        <f t="shared" si="76"/>
        <v>#REF!</v>
      </c>
      <c r="AA102" s="2" t="e">
        <f t="shared" si="52"/>
        <v>#REF!</v>
      </c>
      <c r="AB102" s="2" t="e">
        <f t="shared" si="53"/>
        <v>#REF!</v>
      </c>
      <c r="AC102" s="2" t="e">
        <f t="shared" si="54"/>
        <v>#REF!</v>
      </c>
      <c r="AD102" s="2" t="e">
        <f t="shared" si="55"/>
        <v>#REF!</v>
      </c>
      <c r="AE102" s="2" t="e">
        <f t="shared" si="56"/>
        <v>#REF!</v>
      </c>
      <c r="AF102" s="2" t="e">
        <f t="shared" si="57"/>
        <v>#REF!</v>
      </c>
      <c r="AG102" s="2" t="e">
        <f t="shared" si="58"/>
        <v>#REF!</v>
      </c>
      <c r="AH102" s="2" t="e">
        <f t="shared" si="59"/>
        <v>#REF!</v>
      </c>
      <c r="AJ102" s="2" t="e">
        <f>IF(#REF!="","",VLOOKUP(#REF!,$A$5:$C$173,3,))</f>
        <v>#REF!</v>
      </c>
      <c r="AK102" s="2" t="e">
        <f t="shared" ref="AK102:AR104" si="78">IF($AJ102="","",VLOOKUP($AJ102,$C$5:$L$273,AK$1))</f>
        <v>#REF!</v>
      </c>
      <c r="AL102" s="2" t="e">
        <f t="shared" si="60"/>
        <v>#REF!</v>
      </c>
      <c r="AM102" s="2" t="e">
        <f t="shared" si="60"/>
        <v>#REF!</v>
      </c>
      <c r="AN102" s="2" t="e">
        <f t="shared" si="60"/>
        <v>#REF!</v>
      </c>
      <c r="AO102" s="2" t="e">
        <f t="shared" si="60"/>
        <v>#REF!</v>
      </c>
      <c r="AP102" s="2" t="e">
        <f t="shared" si="60"/>
        <v>#REF!</v>
      </c>
      <c r="AQ102" s="2" t="e">
        <f t="shared" si="60"/>
        <v>#REF!</v>
      </c>
      <c r="AR102" s="2" t="e">
        <f t="shared" si="60"/>
        <v>#REF!</v>
      </c>
      <c r="BA102" s="66" t="str">
        <f t="shared" si="77"/>
        <v/>
      </c>
      <c r="BB102" s="67"/>
      <c r="BC102" s="68"/>
      <c r="BD102" s="68"/>
      <c r="BE102" s="69"/>
      <c r="BF102" s="73"/>
      <c r="BG102" s="72" t="str">
        <f t="shared" si="75"/>
        <v/>
      </c>
      <c r="BH102" s="72"/>
      <c r="BI102" s="72"/>
      <c r="BJ102" s="72" t="str">
        <f t="shared" si="65"/>
        <v/>
      </c>
      <c r="BK102" s="72" t="str">
        <f t="shared" si="66"/>
        <v/>
      </c>
      <c r="BL102" s="72" t="str">
        <f t="shared" si="67"/>
        <v/>
      </c>
      <c r="BN102" s="1" t="str">
        <f t="shared" si="68"/>
        <v/>
      </c>
      <c r="BO102" s="1">
        <f t="shared" si="69"/>
        <v>5</v>
      </c>
      <c r="BP102" s="1" t="str">
        <f t="shared" si="70"/>
        <v>F</v>
      </c>
      <c r="BQ102" s="1" t="str">
        <f t="shared" si="71"/>
        <v>0</v>
      </c>
      <c r="BT102" s="47">
        <v>13.01</v>
      </c>
      <c r="BU102" s="26">
        <v>1</v>
      </c>
      <c r="BV102" s="26">
        <v>157</v>
      </c>
      <c r="BW102" s="5"/>
      <c r="BX102" s="49">
        <v>1.3419999999999999</v>
      </c>
      <c r="BY102" s="49">
        <v>1.3429999999999997</v>
      </c>
      <c r="BZ102" s="49">
        <v>1.4159999999999999</v>
      </c>
      <c r="CA102" s="49">
        <v>1.4169999999999998</v>
      </c>
      <c r="CB102" s="49">
        <v>1.716</v>
      </c>
      <c r="CC102" s="49">
        <v>1.7169999999999999</v>
      </c>
      <c r="CE102" s="51">
        <v>1.3580000000000001</v>
      </c>
      <c r="CF102" s="51">
        <v>1.359</v>
      </c>
      <c r="CG102" s="51">
        <v>1.4270000000000003</v>
      </c>
      <c r="CH102" s="51">
        <v>1.4280000000000002</v>
      </c>
      <c r="CI102" s="51">
        <v>1.706</v>
      </c>
      <c r="CJ102" s="51">
        <v>1.7069999999999999</v>
      </c>
      <c r="CM102" s="1" t="e">
        <f>IF('Nutritional Status'!#REF!="","",IF('Nutritional Status'!#REF!&gt;CT102,$CU$3,IF('Nutritional Status'!#REF!&gt;CR102,$CS$3,IF('Nutritional Status'!#REF!&gt;CP102,$CQ$3,$CP$3))))</f>
        <v>#REF!</v>
      </c>
      <c r="CN102" s="2">
        <v>98</v>
      </c>
      <c r="CO102" s="1" t="e">
        <f t="shared" si="61"/>
        <v>#REF!</v>
      </c>
      <c r="CP102" s="1" t="e">
        <f t="shared" si="41"/>
        <v>#REF!</v>
      </c>
      <c r="CQ102" s="1" t="e">
        <f t="shared" si="41"/>
        <v>#REF!</v>
      </c>
      <c r="CR102" s="1" t="e">
        <f t="shared" si="41"/>
        <v>#REF!</v>
      </c>
      <c r="CS102" s="1" t="e">
        <f t="shared" si="41"/>
        <v>#REF!</v>
      </c>
      <c r="CT102" s="1" t="e">
        <f t="shared" si="41"/>
        <v>#REF!</v>
      </c>
      <c r="CU102" s="1" t="e">
        <f t="shared" si="41"/>
        <v>#REF!</v>
      </c>
      <c r="CW102" s="2">
        <v>98</v>
      </c>
      <c r="CX102" s="1" t="e">
        <f t="shared" si="62"/>
        <v>#REF!</v>
      </c>
      <c r="CY102" s="1" t="e">
        <f t="shared" ref="CY102:DD105" si="79">IF($CX102="","",VLOOKUP($CX102,$BV$5:$CJ$173,CY$1))</f>
        <v>#REF!</v>
      </c>
      <c r="CZ102" s="1" t="e">
        <f t="shared" si="79"/>
        <v>#REF!</v>
      </c>
      <c r="DA102" s="1" t="e">
        <f t="shared" si="79"/>
        <v>#REF!</v>
      </c>
      <c r="DB102" s="1" t="e">
        <f t="shared" si="79"/>
        <v>#REF!</v>
      </c>
      <c r="DC102" s="1" t="e">
        <f t="shared" si="79"/>
        <v>#REF!</v>
      </c>
      <c r="DD102" s="1" t="e">
        <f t="shared" si="79"/>
        <v>#REF!</v>
      </c>
    </row>
    <row r="103" ht="15" customHeight="1">
      <c r="A103" s="47">
        <v>13.02</v>
      </c>
      <c r="B103" s="26">
        <v>2</v>
      </c>
      <c r="C103" s="26">
        <v>158</v>
      </c>
      <c r="D103" s="5"/>
      <c r="E103" s="48">
        <v>13.800000000000001</v>
      </c>
      <c r="F103" s="48">
        <f t="shared" si="44"/>
        <v>13.9</v>
      </c>
      <c r="G103" s="48">
        <f>F103+1</f>
        <v>14.9</v>
      </c>
      <c r="H103" s="48">
        <f t="shared" si="45"/>
        <v>15</v>
      </c>
      <c r="I103" s="48">
        <v>25</v>
      </c>
      <c r="J103" s="48">
        <f t="shared" si="46"/>
        <v>25.100000000000001</v>
      </c>
      <c r="K103" s="49">
        <v>31.899999999999999</v>
      </c>
      <c r="L103" s="49">
        <f t="shared" si="47"/>
        <v>32</v>
      </c>
      <c r="M103" s="3"/>
      <c r="N103" s="48">
        <v>13.6</v>
      </c>
      <c r="O103" s="48">
        <f t="shared" si="48"/>
        <v>13.699999999999999</v>
      </c>
      <c r="P103" s="49">
        <v>14.9</v>
      </c>
      <c r="Q103" s="49">
        <f t="shared" si="49"/>
        <v>15</v>
      </c>
      <c r="R103" s="49">
        <v>26.5</v>
      </c>
      <c r="S103" s="49">
        <f t="shared" si="50"/>
        <v>26.600000000000001</v>
      </c>
      <c r="T103" s="49">
        <v>33.700000000000003</v>
      </c>
      <c r="U103" s="49">
        <f t="shared" si="51"/>
        <v>33.800000000000004</v>
      </c>
      <c r="Y103" s="2">
        <v>99</v>
      </c>
      <c r="Z103" s="2" t="str">
        <f>IF('Nutritional Status'!C61="","",VLOOKUP('Nutritional Status'!#REF!,$A$5:$C$173,3,))</f>
        <v/>
      </c>
      <c r="AA103" s="2" t="str">
        <f t="shared" si="52"/>
        <v/>
      </c>
      <c r="AB103" s="2" t="str">
        <f t="shared" si="53"/>
        <v/>
      </c>
      <c r="AC103" s="2" t="str">
        <f t="shared" si="54"/>
        <v/>
      </c>
      <c r="AD103" s="2" t="str">
        <f t="shared" si="55"/>
        <v/>
      </c>
      <c r="AE103" s="2" t="str">
        <f t="shared" si="56"/>
        <v/>
      </c>
      <c r="AF103" s="2" t="str">
        <f t="shared" si="57"/>
        <v/>
      </c>
      <c r="AG103" s="2" t="str">
        <f t="shared" si="58"/>
        <v/>
      </c>
      <c r="AH103" s="2" t="str">
        <f t="shared" si="59"/>
        <v/>
      </c>
      <c r="AJ103" s="2" t="e">
        <f>IF(#REF!="","",VLOOKUP(#REF!,$A$5:$C$173,3,))</f>
        <v>#REF!</v>
      </c>
      <c r="AK103" s="2" t="e">
        <f t="shared" si="78"/>
        <v>#REF!</v>
      </c>
      <c r="AL103" s="2" t="e">
        <f t="shared" si="60"/>
        <v>#REF!</v>
      </c>
      <c r="AM103" s="2" t="e">
        <f t="shared" si="60"/>
        <v>#REF!</v>
      </c>
      <c r="AN103" s="2" t="e">
        <f t="shared" si="60"/>
        <v>#REF!</v>
      </c>
      <c r="AO103" s="2" t="e">
        <f t="shared" si="60"/>
        <v>#REF!</v>
      </c>
      <c r="AP103" s="2" t="e">
        <f t="shared" si="60"/>
        <v>#REF!</v>
      </c>
      <c r="AQ103" s="2" t="e">
        <f t="shared" si="60"/>
        <v>#REF!</v>
      </c>
      <c r="AR103" s="2" t="e">
        <f t="shared" si="60"/>
        <v>#REF!</v>
      </c>
      <c r="BA103" s="66" t="str">
        <f t="shared" si="77"/>
        <v/>
      </c>
      <c r="BB103" s="67"/>
      <c r="BC103" s="68"/>
      <c r="BD103" s="68"/>
      <c r="BE103" s="69"/>
      <c r="BF103" s="73"/>
      <c r="BG103" s="72" t="str">
        <f t="shared" si="75"/>
        <v/>
      </c>
      <c r="BH103" s="72"/>
      <c r="BI103" s="72"/>
      <c r="BJ103" s="72" t="str">
        <f t="shared" si="65"/>
        <v/>
      </c>
      <c r="BK103" s="72" t="str">
        <f t="shared" si="66"/>
        <v/>
      </c>
      <c r="BL103" s="72" t="str">
        <f t="shared" si="67"/>
        <v/>
      </c>
      <c r="BN103" s="1" t="str">
        <f t="shared" si="68"/>
        <v/>
      </c>
      <c r="BO103" s="1">
        <f t="shared" si="69"/>
        <v>5</v>
      </c>
      <c r="BP103" s="1" t="str">
        <f t="shared" si="70"/>
        <v>F</v>
      </c>
      <c r="BQ103" s="1" t="str">
        <f t="shared" si="71"/>
        <v>0</v>
      </c>
      <c r="BT103" s="47">
        <v>13.02</v>
      </c>
      <c r="BU103" s="26">
        <v>2</v>
      </c>
      <c r="BV103" s="26">
        <v>158</v>
      </c>
      <c r="BW103" s="5"/>
      <c r="BX103" s="49">
        <v>1.347</v>
      </c>
      <c r="BY103" s="49">
        <v>1.3479999999999999</v>
      </c>
      <c r="BZ103" s="49">
        <v>1.4220000000000002</v>
      </c>
      <c r="CA103" s="49">
        <v>1.423</v>
      </c>
      <c r="CB103" s="49">
        <v>1.722</v>
      </c>
      <c r="CC103" s="49">
        <v>1.7229999999999999</v>
      </c>
      <c r="CE103" s="51">
        <v>1.361</v>
      </c>
      <c r="CF103" s="51">
        <v>1.3619999999999999</v>
      </c>
      <c r="CG103" s="51">
        <v>1.431</v>
      </c>
      <c r="CH103" s="51">
        <v>1.4319999999999999</v>
      </c>
      <c r="CI103" s="51">
        <v>1.71</v>
      </c>
      <c r="CJ103" s="51">
        <v>1.7109999999999999</v>
      </c>
      <c r="CM103" s="1" t="e">
        <f>IF('Nutritional Status'!#REF!="","",IF('Nutritional Status'!#REF!&gt;CT103,$CU$3,IF('Nutritional Status'!#REF!&gt;CR103,$CS$3,IF('Nutritional Status'!#REF!&gt;CP103,$CQ$3,$CP$3))))</f>
        <v>#REF!</v>
      </c>
      <c r="CN103" s="2">
        <v>99</v>
      </c>
      <c r="CO103" s="1" t="str">
        <f t="shared" si="61"/>
        <v/>
      </c>
      <c r="CP103" s="1" t="str">
        <f t="shared" ref="CP103:CU150" si="80">IF($CO103="","",VLOOKUP($CO103,$BV$5:$CJ$173,CP$1))</f>
        <v/>
      </c>
      <c r="CQ103" s="1" t="str">
        <f t="shared" si="80"/>
        <v/>
      </c>
      <c r="CR103" s="1" t="str">
        <f t="shared" si="80"/>
        <v/>
      </c>
      <c r="CS103" s="1" t="str">
        <f t="shared" si="80"/>
        <v/>
      </c>
      <c r="CT103" s="1" t="str">
        <f t="shared" si="80"/>
        <v/>
      </c>
      <c r="CU103" s="1" t="str">
        <f t="shared" si="80"/>
        <v/>
      </c>
      <c r="CW103" s="2">
        <v>99</v>
      </c>
      <c r="CX103" s="1" t="e">
        <f t="shared" si="62"/>
        <v>#REF!</v>
      </c>
      <c r="CY103" s="1" t="e">
        <f t="shared" si="79"/>
        <v>#REF!</v>
      </c>
      <c r="CZ103" s="1" t="e">
        <f t="shared" si="79"/>
        <v>#REF!</v>
      </c>
      <c r="DA103" s="1" t="e">
        <f t="shared" si="79"/>
        <v>#REF!</v>
      </c>
      <c r="DB103" s="1" t="e">
        <f t="shared" si="79"/>
        <v>#REF!</v>
      </c>
      <c r="DC103" s="1" t="e">
        <f t="shared" si="79"/>
        <v>#REF!</v>
      </c>
      <c r="DD103" s="1" t="e">
        <f t="shared" si="79"/>
        <v>#REF!</v>
      </c>
    </row>
    <row r="104" ht="15" customHeight="1">
      <c r="A104" s="47">
        <v>13.029999999999999</v>
      </c>
      <c r="B104" s="26">
        <v>3</v>
      </c>
      <c r="C104" s="26">
        <v>159</v>
      </c>
      <c r="D104" s="5"/>
      <c r="E104" s="48">
        <v>13.800000000000001</v>
      </c>
      <c r="F104" s="48">
        <f t="shared" si="44"/>
        <v>13.9</v>
      </c>
      <c r="G104" s="48">
        <v>15</v>
      </c>
      <c r="H104" s="48">
        <f t="shared" si="45"/>
        <v>15.1</v>
      </c>
      <c r="I104" s="48">
        <v>25.100000000000001</v>
      </c>
      <c r="J104" s="48">
        <f t="shared" si="46"/>
        <v>25.200000000000003</v>
      </c>
      <c r="K104" s="49">
        <v>32.100000000000001</v>
      </c>
      <c r="L104" s="49">
        <f t="shared" si="47"/>
        <v>32.200000000000003</v>
      </c>
      <c r="M104" s="3"/>
      <c r="N104" s="48">
        <v>13.6</v>
      </c>
      <c r="O104" s="48">
        <f t="shared" si="48"/>
        <v>13.699999999999999</v>
      </c>
      <c r="P104" s="49">
        <v>15</v>
      </c>
      <c r="Q104" s="49">
        <f t="shared" si="49"/>
        <v>15.1</v>
      </c>
      <c r="R104" s="49">
        <v>26.600000000000001</v>
      </c>
      <c r="S104" s="49">
        <f t="shared" si="50"/>
        <v>26.700000000000003</v>
      </c>
      <c r="T104" s="49">
        <v>33.799999999999997</v>
      </c>
      <c r="U104" s="49">
        <f t="shared" si="51"/>
        <v>33.899999999999999</v>
      </c>
      <c r="Y104" s="2">
        <v>100</v>
      </c>
      <c r="Z104" s="2" t="e">
        <f>IF('Nutritional Status'!#REF!="","",VLOOKUP('Nutritional Status'!#REF!,$A$5:$C$173,3,))</f>
        <v>#REF!</v>
      </c>
      <c r="AA104" s="2" t="e">
        <f t="shared" si="52"/>
        <v>#REF!</v>
      </c>
      <c r="AB104" s="2" t="e">
        <f t="shared" si="53"/>
        <v>#REF!</v>
      </c>
      <c r="AC104" s="2" t="e">
        <f t="shared" si="54"/>
        <v>#REF!</v>
      </c>
      <c r="AD104" s="2" t="e">
        <f t="shared" si="55"/>
        <v>#REF!</v>
      </c>
      <c r="AE104" s="2" t="e">
        <f t="shared" si="56"/>
        <v>#REF!</v>
      </c>
      <c r="AF104" s="2" t="e">
        <f t="shared" si="57"/>
        <v>#REF!</v>
      </c>
      <c r="AG104" s="2" t="e">
        <f t="shared" si="58"/>
        <v>#REF!</v>
      </c>
      <c r="AH104" s="2" t="e">
        <f t="shared" si="59"/>
        <v>#REF!</v>
      </c>
      <c r="AJ104" s="2" t="e">
        <f>IF(#REF!="","",VLOOKUP(#REF!,$A$5:$C$173,3,))</f>
        <v>#REF!</v>
      </c>
      <c r="AK104" s="2" t="e">
        <f t="shared" si="78"/>
        <v>#REF!</v>
      </c>
      <c r="AL104" s="2" t="e">
        <f t="shared" si="60"/>
        <v>#REF!</v>
      </c>
      <c r="AM104" s="2" t="e">
        <f t="shared" si="60"/>
        <v>#REF!</v>
      </c>
      <c r="AN104" s="2" t="e">
        <f t="shared" si="60"/>
        <v>#REF!</v>
      </c>
      <c r="AO104" s="2" t="e">
        <f t="shared" si="60"/>
        <v>#REF!</v>
      </c>
      <c r="AP104" s="2" t="e">
        <f t="shared" si="60"/>
        <v>#REF!</v>
      </c>
      <c r="AQ104" s="2" t="e">
        <f t="shared" si="60"/>
        <v>#REF!</v>
      </c>
      <c r="AR104" s="2" t="e">
        <f t="shared" si="60"/>
        <v>#REF!</v>
      </c>
      <c r="BA104" s="66" t="str">
        <f t="shared" si="77"/>
        <v/>
      </c>
      <c r="BB104" s="67"/>
      <c r="BC104" s="68"/>
      <c r="BD104" s="68"/>
      <c r="BE104" s="69"/>
      <c r="BF104" s="73"/>
      <c r="BG104" s="72" t="str">
        <f t="shared" si="75"/>
        <v/>
      </c>
      <c r="BH104" s="72"/>
      <c r="BI104" s="72"/>
      <c r="BJ104" s="72" t="str">
        <f t="shared" si="65"/>
        <v/>
      </c>
      <c r="BK104" s="72" t="str">
        <f t="shared" si="66"/>
        <v/>
      </c>
      <c r="BL104" s="72" t="str">
        <f t="shared" si="67"/>
        <v/>
      </c>
      <c r="BN104" s="1" t="str">
        <f t="shared" si="68"/>
        <v/>
      </c>
      <c r="BO104" s="1">
        <f t="shared" si="69"/>
        <v>5</v>
      </c>
      <c r="BP104" s="1" t="str">
        <f t="shared" si="70"/>
        <v>F</v>
      </c>
      <c r="BQ104" s="1" t="str">
        <f t="shared" si="71"/>
        <v>0</v>
      </c>
      <c r="BT104" s="47">
        <v>13.029999999999999</v>
      </c>
      <c r="BU104" s="26">
        <v>3</v>
      </c>
      <c r="BV104" s="26">
        <v>159</v>
      </c>
      <c r="BW104" s="5"/>
      <c r="BX104" s="49">
        <v>1.3530000000000002</v>
      </c>
      <c r="BY104" s="49">
        <v>1.3540000000000001</v>
      </c>
      <c r="BZ104" s="49">
        <v>1.4280000000000002</v>
      </c>
      <c r="CA104" s="49">
        <v>1.429</v>
      </c>
      <c r="CB104" s="49">
        <v>1.7290000000000001</v>
      </c>
      <c r="CC104" s="49">
        <v>1.73</v>
      </c>
      <c r="CE104" s="51">
        <v>1.3640000000000001</v>
      </c>
      <c r="CF104" s="51">
        <v>1.365</v>
      </c>
      <c r="CG104" s="51">
        <v>1.4340000000000002</v>
      </c>
      <c r="CH104" s="51">
        <v>1.4350000000000001</v>
      </c>
      <c r="CI104" s="51">
        <v>1.7130000000000001</v>
      </c>
      <c r="CJ104" s="51">
        <v>1.714</v>
      </c>
      <c r="CM104" s="1" t="e">
        <f>IF('Nutritional Status'!#REF!="","",IF('Nutritional Status'!#REF!&gt;CT104,$CU$3,IF('Nutritional Status'!#REF!&gt;CR104,$CS$3,IF('Nutritional Status'!#REF!&gt;CP104,$CQ$3,$CP$3))))</f>
        <v>#REF!</v>
      </c>
      <c r="CN104" s="2">
        <v>100</v>
      </c>
      <c r="CO104" s="1" t="e">
        <f t="shared" si="61"/>
        <v>#REF!</v>
      </c>
      <c r="CP104" s="1" t="e">
        <f t="shared" si="80"/>
        <v>#REF!</v>
      </c>
      <c r="CQ104" s="1" t="e">
        <f t="shared" si="80"/>
        <v>#REF!</v>
      </c>
      <c r="CR104" s="1" t="e">
        <f t="shared" si="80"/>
        <v>#REF!</v>
      </c>
      <c r="CS104" s="1" t="e">
        <f t="shared" si="80"/>
        <v>#REF!</v>
      </c>
      <c r="CT104" s="1" t="e">
        <f t="shared" si="80"/>
        <v>#REF!</v>
      </c>
      <c r="CU104" s="1" t="e">
        <f t="shared" si="80"/>
        <v>#REF!</v>
      </c>
      <c r="CW104" s="2">
        <v>100</v>
      </c>
      <c r="CX104" s="1" t="e">
        <f t="shared" si="62"/>
        <v>#REF!</v>
      </c>
      <c r="CY104" s="1" t="e">
        <f t="shared" si="79"/>
        <v>#REF!</v>
      </c>
      <c r="CZ104" s="1" t="e">
        <f t="shared" si="79"/>
        <v>#REF!</v>
      </c>
      <c r="DA104" s="1" t="e">
        <f t="shared" si="79"/>
        <v>#REF!</v>
      </c>
      <c r="DB104" s="1" t="e">
        <f t="shared" si="79"/>
        <v>#REF!</v>
      </c>
      <c r="DC104" s="1" t="e">
        <f t="shared" si="79"/>
        <v>#REF!</v>
      </c>
      <c r="DD104" s="1" t="e">
        <f t="shared" si="79"/>
        <v>#REF!</v>
      </c>
    </row>
    <row r="105" ht="15" customHeight="1">
      <c r="A105" s="47">
        <v>13.039999999999999</v>
      </c>
      <c r="B105" s="26">
        <v>4</v>
      </c>
      <c r="C105" s="26">
        <v>160</v>
      </c>
      <c r="D105" s="5"/>
      <c r="E105" s="48">
        <v>13.9</v>
      </c>
      <c r="F105" s="48">
        <f t="shared" si="44"/>
        <v>14</v>
      </c>
      <c r="G105" s="48">
        <f>F105+1</f>
        <v>15</v>
      </c>
      <c r="H105" s="48">
        <f t="shared" si="45"/>
        <v>15.1</v>
      </c>
      <c r="I105" s="48">
        <v>25.199999999999999</v>
      </c>
      <c r="J105" s="48">
        <f t="shared" si="46"/>
        <v>25.300000000000001</v>
      </c>
      <c r="K105" s="49">
        <v>32.200000000000003</v>
      </c>
      <c r="L105" s="49">
        <f t="shared" si="47"/>
        <v>32.300000000000004</v>
      </c>
      <c r="M105" s="3"/>
      <c r="N105" s="48">
        <v>13.699999999999999</v>
      </c>
      <c r="O105" s="48">
        <f t="shared" si="48"/>
        <v>13.799999999999999</v>
      </c>
      <c r="P105" s="49">
        <v>15</v>
      </c>
      <c r="Q105" s="49">
        <f t="shared" si="49"/>
        <v>15.1</v>
      </c>
      <c r="R105" s="49">
        <v>26.699999999999999</v>
      </c>
      <c r="S105" s="49">
        <f t="shared" si="50"/>
        <v>26.800000000000001</v>
      </c>
      <c r="T105" s="49">
        <v>33.899999999999999</v>
      </c>
      <c r="U105" s="49">
        <f t="shared" si="51"/>
        <v>34</v>
      </c>
      <c r="Z105" s="2" t="str">
        <f>IF('Nutritional Status'!C64="","",VLOOKUP('Nutritional Status'!#REF!,$A$5:$C$173,3,))</f>
        <v/>
      </c>
      <c r="AJ105" s="2" t="e">
        <f>IF(#REF!="","",VLOOKUP(#REF!,$A$5:$C$173,3,))</f>
        <v>#REF!</v>
      </c>
      <c r="BA105" s="66" t="str">
        <f t="shared" si="77"/>
        <v/>
      </c>
      <c r="BB105" s="67"/>
      <c r="BC105" s="68"/>
      <c r="BD105" s="68"/>
      <c r="BE105" s="69"/>
      <c r="BF105" s="73"/>
      <c r="BG105" s="72" t="str">
        <f t="shared" si="75"/>
        <v/>
      </c>
      <c r="BH105" s="72"/>
      <c r="BI105" s="72"/>
      <c r="BJ105" s="72" t="str">
        <f t="shared" si="65"/>
        <v/>
      </c>
      <c r="BK105" s="72" t="str">
        <f t="shared" si="66"/>
        <v/>
      </c>
      <c r="BL105" s="72" t="str">
        <f t="shared" si="67"/>
        <v/>
      </c>
      <c r="BN105" s="1" t="str">
        <f t="shared" si="68"/>
        <v/>
      </c>
      <c r="BO105" s="1">
        <f t="shared" si="69"/>
        <v>5</v>
      </c>
      <c r="BP105" s="1" t="str">
        <f t="shared" si="70"/>
        <v>F</v>
      </c>
      <c r="BQ105" s="1" t="str">
        <f t="shared" si="71"/>
        <v>0</v>
      </c>
      <c r="BT105" s="47">
        <v>13.039999999999999</v>
      </c>
      <c r="BU105" s="26">
        <v>4</v>
      </c>
      <c r="BV105" s="26">
        <v>160</v>
      </c>
      <c r="BW105" s="5"/>
      <c r="BX105" s="49">
        <v>1.3580000000000001</v>
      </c>
      <c r="BY105" s="49">
        <v>1.359</v>
      </c>
      <c r="BZ105" s="49">
        <v>1.4330000000000001</v>
      </c>
      <c r="CA105" s="49">
        <v>1.4340000000000002</v>
      </c>
      <c r="CB105" s="49">
        <v>1.7350000000000001</v>
      </c>
      <c r="CC105" s="49">
        <v>1.736</v>
      </c>
      <c r="CE105" s="51">
        <v>1.3680000000000001</v>
      </c>
      <c r="CF105" s="51">
        <v>1.369</v>
      </c>
      <c r="CG105" s="51">
        <v>1.4370000000000003</v>
      </c>
      <c r="CH105" s="51">
        <v>1.4380000000000002</v>
      </c>
      <c r="CI105" s="51">
        <v>1.716</v>
      </c>
      <c r="CJ105" s="51">
        <v>1.7169999999999999</v>
      </c>
      <c r="CM105" s="1" t="e">
        <f>IF('Nutritional Status'!#REF!="","",IF('Nutritional Status'!#REF!&gt;CT105,$CU$3,IF('Nutritional Status'!#REF!&gt;CR105,$CS$3,IF('Nutritional Status'!#REF!&gt;CP105,$CQ$3,$CP$3))))</f>
        <v>#REF!</v>
      </c>
      <c r="CN105" s="2"/>
      <c r="CO105" s="1" t="str">
        <f t="shared" si="61"/>
        <v/>
      </c>
      <c r="CW105" s="2"/>
      <c r="CX105" s="1" t="e">
        <f t="shared" si="62"/>
        <v>#REF!</v>
      </c>
      <c r="CY105" s="1" t="e">
        <f t="shared" si="79"/>
        <v>#REF!</v>
      </c>
      <c r="CZ105" s="1" t="e">
        <f t="shared" si="79"/>
        <v>#REF!</v>
      </c>
      <c r="DA105" s="1" t="e">
        <f t="shared" si="79"/>
        <v>#REF!</v>
      </c>
      <c r="DB105" s="1" t="e">
        <f t="shared" si="79"/>
        <v>#REF!</v>
      </c>
      <c r="DC105" s="1" t="e">
        <f t="shared" si="79"/>
        <v>#REF!</v>
      </c>
      <c r="DD105" s="1" t="e">
        <f t="shared" si="79"/>
        <v>#REF!</v>
      </c>
    </row>
    <row r="106" ht="15" customHeight="1">
      <c r="A106" s="47">
        <v>13.050000000000001</v>
      </c>
      <c r="B106" s="26">
        <v>5</v>
      </c>
      <c r="C106" s="26">
        <v>161</v>
      </c>
      <c r="D106" s="5"/>
      <c r="E106" s="48">
        <v>13.9</v>
      </c>
      <c r="F106" s="48">
        <f t="shared" si="44"/>
        <v>14</v>
      </c>
      <c r="G106" s="48">
        <v>15.1</v>
      </c>
      <c r="H106" s="48">
        <f t="shared" si="45"/>
        <v>15.199999999999999</v>
      </c>
      <c r="I106" s="48">
        <v>25.199999999999999</v>
      </c>
      <c r="J106" s="48">
        <f t="shared" si="46"/>
        <v>25.300000000000001</v>
      </c>
      <c r="K106" s="49">
        <v>32.299999999999997</v>
      </c>
      <c r="L106" s="49">
        <f t="shared" si="47"/>
        <v>32.399999999999999</v>
      </c>
      <c r="M106" s="3"/>
      <c r="N106" s="48">
        <v>13.699999999999999</v>
      </c>
      <c r="O106" s="48">
        <f t="shared" si="48"/>
        <v>13.799999999999999</v>
      </c>
      <c r="P106" s="49">
        <v>15.1</v>
      </c>
      <c r="Q106" s="49">
        <f t="shared" si="49"/>
        <v>15.199999999999999</v>
      </c>
      <c r="R106" s="49">
        <v>26.800000000000001</v>
      </c>
      <c r="S106" s="49">
        <f t="shared" si="50"/>
        <v>26.900000000000002</v>
      </c>
      <c r="T106" s="49">
        <v>34</v>
      </c>
      <c r="U106" s="49">
        <f t="shared" si="51"/>
        <v>34.100000000000001</v>
      </c>
      <c r="Y106" s="2">
        <v>1</v>
      </c>
      <c r="Z106" s="2" t="str">
        <f>IF('Nutritional Status'!C63="","",VLOOKUP('Nutritional Status'!#REF!,$A$5:$C$173,3,))</f>
        <v/>
      </c>
      <c r="AA106" s="2" t="str">
        <f t="shared" ref="AA106:AA169" si="81">IF(Z106="","",VLOOKUP($Z106,$C$5:$U$273,AA$2))</f>
        <v/>
      </c>
      <c r="AB106" s="2" t="str">
        <f t="shared" ref="AB106:AB169" si="82">IF(Z106="","",VLOOKUP($Z106,$C$5:$U$273,AB$2))</f>
        <v/>
      </c>
      <c r="AC106" s="2" t="str">
        <f t="shared" ref="AC106:AC169" si="83">IF(Z106="","",VLOOKUP($Z106,$C$5:$U$273,AC$2))</f>
        <v/>
      </c>
      <c r="AD106" s="2" t="str">
        <f t="shared" ref="AD106:AD169" si="84">IF(Z106="","",VLOOKUP($Z106,$C$5:$U$273,AD$2))</f>
        <v/>
      </c>
      <c r="AE106" s="2" t="str">
        <f t="shared" ref="AE106:AE169" si="85">IF(Z106="","",VLOOKUP($Z106,$C$5:$U$273,AE$2))</f>
        <v/>
      </c>
      <c r="AF106" s="2" t="str">
        <f t="shared" ref="AF106:AF169" si="86">IF(Z106="","",VLOOKUP($Z106,$C$5:$U$273,AF$2))</f>
        <v/>
      </c>
      <c r="AG106" s="2" t="str">
        <f t="shared" ref="AG106:AG169" si="87">IF(Z106="","",VLOOKUP($Z106,$C$5:$U$273,AG$2))</f>
        <v/>
      </c>
      <c r="AH106" s="2" t="str">
        <f t="shared" ref="AH106:AH169" si="88">IF(Z106="","",VLOOKUP($Z106,$C$5:$U$273,AH$2))</f>
        <v/>
      </c>
      <c r="AJ106" s="2" t="e">
        <f>IF(#REF!="","",VLOOKUP(#REF!,$A$5:$C$173,3,))</f>
        <v>#REF!</v>
      </c>
      <c r="AK106" s="2" t="e">
        <f t="shared" ref="AK106:AR169" si="89">IF($AJ106="","",VLOOKUP($AJ106,$C$5:$U$273,AK$2))</f>
        <v>#REF!</v>
      </c>
      <c r="AL106" s="2" t="e">
        <f t="shared" ref="AL106:AR121" si="90">IF($AJ106="","",VLOOKUP($AJ106,$C$5:$U$273,AL$2))</f>
        <v>#REF!</v>
      </c>
      <c r="AM106" s="2" t="e">
        <f t="shared" si="90"/>
        <v>#REF!</v>
      </c>
      <c r="AN106" s="2" t="e">
        <f t="shared" si="90"/>
        <v>#REF!</v>
      </c>
      <c r="AO106" s="2" t="e">
        <f t="shared" si="90"/>
        <v>#REF!</v>
      </c>
      <c r="AP106" s="2" t="e">
        <f t="shared" si="90"/>
        <v>#REF!</v>
      </c>
      <c r="AQ106" s="2" t="e">
        <f t="shared" si="90"/>
        <v>#REF!</v>
      </c>
      <c r="AR106" s="2" t="e">
        <f t="shared" si="90"/>
        <v>#REF!</v>
      </c>
      <c r="BA106" s="66" t="str">
        <f t="shared" si="77"/>
        <v/>
      </c>
      <c r="BB106" s="67"/>
      <c r="BC106" s="68"/>
      <c r="BD106" s="68"/>
      <c r="BE106" s="69"/>
      <c r="BF106" s="73"/>
      <c r="BG106" s="72" t="str">
        <f t="shared" si="75"/>
        <v/>
      </c>
      <c r="BH106" s="72"/>
      <c r="BI106" s="72"/>
      <c r="BJ106" s="72" t="str">
        <f t="shared" si="65"/>
        <v/>
      </c>
      <c r="BK106" s="72" t="str">
        <f t="shared" si="66"/>
        <v/>
      </c>
      <c r="BL106" s="72" t="str">
        <f t="shared" si="67"/>
        <v/>
      </c>
      <c r="BN106" s="1" t="str">
        <f t="shared" si="68"/>
        <v/>
      </c>
      <c r="BO106" s="1">
        <f t="shared" si="69"/>
        <v>5</v>
      </c>
      <c r="BP106" s="1" t="str">
        <f t="shared" si="70"/>
        <v>F</v>
      </c>
      <c r="BQ106" s="1" t="str">
        <f t="shared" si="71"/>
        <v>0</v>
      </c>
      <c r="BT106" s="47">
        <v>13.050000000000001</v>
      </c>
      <c r="BU106" s="26">
        <v>5</v>
      </c>
      <c r="BV106" s="26">
        <v>161</v>
      </c>
      <c r="BW106" s="5"/>
      <c r="BX106" s="49">
        <v>1.3630000000000002</v>
      </c>
      <c r="BY106" s="49">
        <v>1.3640000000000001</v>
      </c>
      <c r="BZ106" s="49">
        <v>1.4390000000000001</v>
      </c>
      <c r="CA106" s="49">
        <v>1.4399999999999999</v>
      </c>
      <c r="CB106" s="49">
        <v>1.742</v>
      </c>
      <c r="CC106" s="49">
        <v>1.7429999999999999</v>
      </c>
      <c r="CE106" s="51">
        <v>1.371</v>
      </c>
      <c r="CF106" s="51">
        <v>1.3719999999999999</v>
      </c>
      <c r="CG106" s="51">
        <v>1.4399999999999999</v>
      </c>
      <c r="CH106" s="51">
        <v>1.4409999999999998</v>
      </c>
      <c r="CI106" s="51">
        <v>1.7190000000000001</v>
      </c>
      <c r="CJ106" s="51">
        <v>1.72</v>
      </c>
      <c r="CM106" s="1" t="e">
        <f>IF('Nutritional Status'!#REF!="","",IF('Nutritional Status'!#REF!&gt;CT106,$CU$3,IF('Nutritional Status'!#REF!&gt;CR106,$CS$3,IF('Nutritional Status'!#REF!&gt;CP106,$CQ$3,$CP$3))))</f>
        <v>#REF!</v>
      </c>
      <c r="CN106" s="2">
        <v>1</v>
      </c>
      <c r="CO106" s="1" t="str">
        <f t="shared" si="61"/>
        <v/>
      </c>
      <c r="CP106" s="1" t="str">
        <f t="shared" si="80"/>
        <v/>
      </c>
      <c r="CQ106" s="1" t="str">
        <f t="shared" si="80"/>
        <v/>
      </c>
      <c r="CR106" s="1" t="str">
        <f t="shared" si="80"/>
        <v/>
      </c>
      <c r="CS106" s="1" t="str">
        <f t="shared" si="80"/>
        <v/>
      </c>
      <c r="CT106" s="1" t="str">
        <f t="shared" si="80"/>
        <v/>
      </c>
      <c r="CU106" s="1" t="str">
        <f t="shared" si="80"/>
        <v/>
      </c>
      <c r="CW106" s="2">
        <v>1</v>
      </c>
      <c r="CX106" s="1" t="e">
        <f t="shared" si="62"/>
        <v>#REF!</v>
      </c>
      <c r="CY106" s="1" t="e">
        <f t="shared" ref="CY106:DD169" si="91">IF($CX106="","",VLOOKUP($CX106,$BV$5:$CJ$173,CY$2))</f>
        <v>#REF!</v>
      </c>
      <c r="CZ106" s="1" t="e">
        <f t="shared" ref="CZ106:DD121" si="92">IF($CX106="","",VLOOKUP($CX106,$BV$5:$CJ$173,CZ$2))</f>
        <v>#REF!</v>
      </c>
      <c r="DA106" s="1" t="e">
        <f t="shared" si="92"/>
        <v>#REF!</v>
      </c>
      <c r="DB106" s="1" t="e">
        <f t="shared" si="92"/>
        <v>#REF!</v>
      </c>
      <c r="DC106" s="1" t="e">
        <f t="shared" si="92"/>
        <v>#REF!</v>
      </c>
      <c r="DD106" s="1" t="e">
        <f t="shared" si="92"/>
        <v>#REF!</v>
      </c>
    </row>
    <row r="107" ht="15" customHeight="1">
      <c r="A107" s="47">
        <v>13.06</v>
      </c>
      <c r="B107" s="26">
        <v>6</v>
      </c>
      <c r="C107" s="26">
        <v>162</v>
      </c>
      <c r="D107" s="5"/>
      <c r="E107" s="48">
        <v>13.9</v>
      </c>
      <c r="F107" s="48">
        <f t="shared" si="44"/>
        <v>14</v>
      </c>
      <c r="G107" s="48">
        <v>15.1</v>
      </c>
      <c r="H107" s="48">
        <f t="shared" si="45"/>
        <v>15.199999999999999</v>
      </c>
      <c r="I107" s="48">
        <v>25.300000000000001</v>
      </c>
      <c r="J107" s="48">
        <f t="shared" si="46"/>
        <v>25.400000000000002</v>
      </c>
      <c r="K107" s="49">
        <v>32.399999999999999</v>
      </c>
      <c r="L107" s="49">
        <f t="shared" si="47"/>
        <v>32.5</v>
      </c>
      <c r="M107" s="3"/>
      <c r="N107" s="48">
        <v>13.699999999999999</v>
      </c>
      <c r="O107" s="48">
        <f t="shared" si="48"/>
        <v>13.799999999999999</v>
      </c>
      <c r="P107" s="49">
        <v>15.1</v>
      </c>
      <c r="Q107" s="49">
        <f t="shared" si="49"/>
        <v>15.199999999999999</v>
      </c>
      <c r="R107" s="49">
        <v>26.899999999999999</v>
      </c>
      <c r="S107" s="49">
        <f t="shared" si="50"/>
        <v>27</v>
      </c>
      <c r="T107" s="49">
        <v>34.100000000000001</v>
      </c>
      <c r="U107" s="49">
        <f t="shared" si="51"/>
        <v>34.200000000000003</v>
      </c>
      <c r="Y107" s="2">
        <v>2</v>
      </c>
      <c r="Z107" s="2" t="e">
        <f t="shared" ref="Z107:Z110" si="93">IF('Nutritional Status'!#REF!="","",VLOOKUP('Nutritional Status'!#REF!,$A$5:$C$173,3,))</f>
        <v>#REF!</v>
      </c>
      <c r="AA107" s="2" t="e">
        <f t="shared" si="81"/>
        <v>#REF!</v>
      </c>
      <c r="AB107" s="2" t="e">
        <f t="shared" si="82"/>
        <v>#REF!</v>
      </c>
      <c r="AC107" s="2" t="e">
        <f t="shared" si="83"/>
        <v>#REF!</v>
      </c>
      <c r="AD107" s="2" t="e">
        <f t="shared" si="84"/>
        <v>#REF!</v>
      </c>
      <c r="AE107" s="2" t="e">
        <f t="shared" si="85"/>
        <v>#REF!</v>
      </c>
      <c r="AF107" s="2" t="e">
        <f t="shared" si="86"/>
        <v>#REF!</v>
      </c>
      <c r="AG107" s="2" t="e">
        <f t="shared" si="87"/>
        <v>#REF!</v>
      </c>
      <c r="AH107" s="2" t="e">
        <f t="shared" si="88"/>
        <v>#REF!</v>
      </c>
      <c r="AJ107" s="2" t="e">
        <f>IF(#REF!="","",VLOOKUP(#REF!,$A$5:$C$173,3,))</f>
        <v>#REF!</v>
      </c>
      <c r="AK107" s="2" t="e">
        <f t="shared" si="89"/>
        <v>#REF!</v>
      </c>
      <c r="AL107" s="2" t="e">
        <f t="shared" si="90"/>
        <v>#REF!</v>
      </c>
      <c r="AM107" s="2" t="e">
        <f t="shared" si="90"/>
        <v>#REF!</v>
      </c>
      <c r="AN107" s="2" t="e">
        <f t="shared" si="90"/>
        <v>#REF!</v>
      </c>
      <c r="AO107" s="2" t="e">
        <f t="shared" si="90"/>
        <v>#REF!</v>
      </c>
      <c r="AP107" s="2" t="e">
        <f t="shared" si="90"/>
        <v>#REF!</v>
      </c>
      <c r="AQ107" s="2" t="e">
        <f t="shared" si="90"/>
        <v>#REF!</v>
      </c>
      <c r="AR107" s="2" t="e">
        <f t="shared" si="90"/>
        <v>#REF!</v>
      </c>
      <c r="BA107" s="66" t="str">
        <f t="shared" si="77"/>
        <v/>
      </c>
      <c r="BB107" s="67"/>
      <c r="BC107" s="68"/>
      <c r="BD107" s="68"/>
      <c r="BE107" s="69"/>
      <c r="BF107" s="73"/>
      <c r="BG107" s="72" t="str">
        <f t="shared" si="75"/>
        <v/>
      </c>
      <c r="BH107" s="72"/>
      <c r="BI107" s="72"/>
      <c r="BJ107" s="72" t="str">
        <f t="shared" si="65"/>
        <v/>
      </c>
      <c r="BK107" s="72" t="str">
        <f t="shared" si="66"/>
        <v/>
      </c>
      <c r="BL107" s="72" t="str">
        <f t="shared" si="67"/>
        <v/>
      </c>
      <c r="BN107" s="1" t="str">
        <f t="shared" si="68"/>
        <v/>
      </c>
      <c r="BO107" s="1">
        <f t="shared" si="69"/>
        <v>5</v>
      </c>
      <c r="BP107" s="1" t="str">
        <f t="shared" si="70"/>
        <v>F</v>
      </c>
      <c r="BQ107" s="1" t="str">
        <f t="shared" si="71"/>
        <v>0</v>
      </c>
      <c r="BT107" s="47">
        <v>13.06</v>
      </c>
      <c r="BU107" s="26">
        <v>6</v>
      </c>
      <c r="BV107" s="26">
        <v>162</v>
      </c>
      <c r="BW107" s="5"/>
      <c r="BX107" s="49">
        <v>1.369</v>
      </c>
      <c r="BY107" s="49">
        <v>1.3700000000000001</v>
      </c>
      <c r="BZ107" s="49">
        <v>1.444</v>
      </c>
      <c r="CA107" s="49">
        <v>1.4450000000000001</v>
      </c>
      <c r="CB107" s="49">
        <v>1.7480000000000002</v>
      </c>
      <c r="CC107" s="49">
        <v>1.7490000000000001</v>
      </c>
      <c r="CE107" s="51">
        <v>1.3730000000000002</v>
      </c>
      <c r="CF107" s="51">
        <v>1.3740000000000001</v>
      </c>
      <c r="CG107" s="51">
        <v>1.4430000000000001</v>
      </c>
      <c r="CH107" s="51">
        <v>1.444</v>
      </c>
      <c r="CI107" s="51">
        <v>1.722</v>
      </c>
      <c r="CJ107" s="51">
        <v>1.7229999999999999</v>
      </c>
      <c r="CM107" s="1" t="e">
        <f>IF('Nutritional Status'!#REF!="","",IF('Nutritional Status'!#REF!&gt;CT107,$CU$3,IF('Nutritional Status'!#REF!&gt;CR107,$CS$3,IF('Nutritional Status'!#REF!&gt;CP107,$CQ$3,$CP$3))))</f>
        <v>#REF!</v>
      </c>
      <c r="CN107" s="2">
        <v>2</v>
      </c>
      <c r="CO107" s="1" t="e">
        <f t="shared" si="61"/>
        <v>#REF!</v>
      </c>
      <c r="CP107" s="1" t="e">
        <f t="shared" si="80"/>
        <v>#REF!</v>
      </c>
      <c r="CQ107" s="1" t="e">
        <f t="shared" si="80"/>
        <v>#REF!</v>
      </c>
      <c r="CR107" s="1" t="e">
        <f t="shared" si="80"/>
        <v>#REF!</v>
      </c>
      <c r="CS107" s="1" t="e">
        <f t="shared" si="80"/>
        <v>#REF!</v>
      </c>
      <c r="CT107" s="1" t="e">
        <f t="shared" si="80"/>
        <v>#REF!</v>
      </c>
      <c r="CU107" s="1" t="e">
        <f t="shared" si="80"/>
        <v>#REF!</v>
      </c>
      <c r="CW107" s="2">
        <v>2</v>
      </c>
      <c r="CX107" s="1" t="e">
        <f>AJ107</f>
        <v>#REF!</v>
      </c>
      <c r="CY107" s="1" t="e">
        <f t="shared" si="91"/>
        <v>#REF!</v>
      </c>
      <c r="CZ107" s="1" t="e">
        <f t="shared" si="92"/>
        <v>#REF!</v>
      </c>
      <c r="DA107" s="1" t="e">
        <f t="shared" si="92"/>
        <v>#REF!</v>
      </c>
      <c r="DB107" s="1" t="e">
        <f t="shared" si="92"/>
        <v>#REF!</v>
      </c>
      <c r="DC107" s="1" t="e">
        <f t="shared" si="92"/>
        <v>#REF!</v>
      </c>
      <c r="DD107" s="1" t="e">
        <f t="shared" si="92"/>
        <v>#REF!</v>
      </c>
    </row>
    <row r="108" ht="15" customHeight="1">
      <c r="A108" s="47">
        <v>13.07</v>
      </c>
      <c r="B108" s="26">
        <v>7</v>
      </c>
      <c r="C108" s="26">
        <v>163</v>
      </c>
      <c r="D108" s="5"/>
      <c r="E108" s="48">
        <v>14</v>
      </c>
      <c r="F108" s="48">
        <f t="shared" si="44"/>
        <v>14.1</v>
      </c>
      <c r="G108" s="48">
        <v>15.1</v>
      </c>
      <c r="H108" s="48">
        <f t="shared" si="45"/>
        <v>15.199999999999999</v>
      </c>
      <c r="I108" s="48">
        <v>25.399999999999999</v>
      </c>
      <c r="J108" s="48">
        <f t="shared" si="46"/>
        <v>25.5</v>
      </c>
      <c r="K108" s="49">
        <v>32.600000000000001</v>
      </c>
      <c r="L108" s="49">
        <f t="shared" si="47"/>
        <v>32.700000000000003</v>
      </c>
      <c r="M108" s="3"/>
      <c r="N108" s="48">
        <v>13.800000000000001</v>
      </c>
      <c r="O108" s="48">
        <f t="shared" si="48"/>
        <v>13.9</v>
      </c>
      <c r="P108" s="49">
        <v>15.1</v>
      </c>
      <c r="Q108" s="49">
        <f t="shared" si="49"/>
        <v>15.199999999999999</v>
      </c>
      <c r="R108" s="49">
        <v>27</v>
      </c>
      <c r="S108" s="49">
        <f t="shared" si="50"/>
        <v>27.100000000000001</v>
      </c>
      <c r="T108" s="49">
        <v>34.200000000000003</v>
      </c>
      <c r="U108" s="49">
        <f t="shared" si="51"/>
        <v>34.300000000000004</v>
      </c>
      <c r="Y108" s="2">
        <v>3</v>
      </c>
      <c r="Z108" s="2" t="e">
        <f t="shared" si="93"/>
        <v>#REF!</v>
      </c>
      <c r="AA108" s="2" t="e">
        <f t="shared" si="81"/>
        <v>#REF!</v>
      </c>
      <c r="AB108" s="2" t="e">
        <f t="shared" si="82"/>
        <v>#REF!</v>
      </c>
      <c r="AC108" s="2" t="e">
        <f t="shared" si="83"/>
        <v>#REF!</v>
      </c>
      <c r="AD108" s="2" t="e">
        <f t="shared" si="84"/>
        <v>#REF!</v>
      </c>
      <c r="AE108" s="2" t="e">
        <f t="shared" si="85"/>
        <v>#REF!</v>
      </c>
      <c r="AF108" s="2" t="e">
        <f t="shared" si="86"/>
        <v>#REF!</v>
      </c>
      <c r="AG108" s="2" t="e">
        <f t="shared" si="87"/>
        <v>#REF!</v>
      </c>
      <c r="AH108" s="2" t="e">
        <f t="shared" si="88"/>
        <v>#REF!</v>
      </c>
      <c r="AJ108" s="2" t="e">
        <f>IF(#REF!="","",VLOOKUP(#REF!,$A$5:$C$173,3,))</f>
        <v>#REF!</v>
      </c>
      <c r="AK108" s="2" t="e">
        <f t="shared" si="89"/>
        <v>#REF!</v>
      </c>
      <c r="AL108" s="2" t="e">
        <f t="shared" si="90"/>
        <v>#REF!</v>
      </c>
      <c r="AM108" s="2" t="e">
        <f t="shared" si="90"/>
        <v>#REF!</v>
      </c>
      <c r="AN108" s="2" t="e">
        <f t="shared" si="90"/>
        <v>#REF!</v>
      </c>
      <c r="AO108" s="2" t="e">
        <f t="shared" si="90"/>
        <v>#REF!</v>
      </c>
      <c r="AP108" s="2" t="e">
        <f t="shared" si="90"/>
        <v>#REF!</v>
      </c>
      <c r="AQ108" s="2" t="e">
        <f t="shared" si="90"/>
        <v>#REF!</v>
      </c>
      <c r="AR108" s="2" t="e">
        <f t="shared" si="90"/>
        <v>#REF!</v>
      </c>
      <c r="BA108" s="66" t="str">
        <f t="shared" si="77"/>
        <v/>
      </c>
      <c r="BB108" s="67"/>
      <c r="BC108" s="68"/>
      <c r="BD108" s="68"/>
      <c r="BE108" s="69"/>
      <c r="BF108" s="73"/>
      <c r="BG108" s="72" t="str">
        <f t="shared" si="75"/>
        <v/>
      </c>
      <c r="BH108" s="72"/>
      <c r="BI108" s="72"/>
      <c r="BJ108" s="72" t="str">
        <f t="shared" si="65"/>
        <v/>
      </c>
      <c r="BK108" s="72" t="str">
        <f t="shared" si="66"/>
        <v/>
      </c>
      <c r="BL108" s="72" t="str">
        <f t="shared" si="67"/>
        <v/>
      </c>
      <c r="BN108" s="1" t="str">
        <f t="shared" si="68"/>
        <v/>
      </c>
      <c r="BO108" s="1">
        <f t="shared" si="69"/>
        <v>5</v>
      </c>
      <c r="BP108" s="1" t="str">
        <f t="shared" si="70"/>
        <v>F</v>
      </c>
      <c r="BQ108" s="1" t="str">
        <f t="shared" si="71"/>
        <v>0</v>
      </c>
      <c r="BT108" s="47">
        <v>13.07</v>
      </c>
      <c r="BU108" s="26">
        <v>7</v>
      </c>
      <c r="BV108" s="26">
        <v>163</v>
      </c>
      <c r="BW108" s="5"/>
      <c r="BX108" s="49">
        <v>1.3640000000000001</v>
      </c>
      <c r="BY108" s="49">
        <v>1.365</v>
      </c>
      <c r="BZ108" s="49">
        <v>1.45</v>
      </c>
      <c r="CA108" s="49">
        <v>1.4509999999999998</v>
      </c>
      <c r="CB108" s="49">
        <v>1.7549999999999999</v>
      </c>
      <c r="CC108" s="49">
        <v>1.756</v>
      </c>
      <c r="CE108" s="51">
        <v>1.3759999999999999</v>
      </c>
      <c r="CF108" s="51">
        <v>1.3769999999999998</v>
      </c>
      <c r="CG108" s="51">
        <v>1.446</v>
      </c>
      <c r="CH108" s="51">
        <v>1.4469999999999998</v>
      </c>
      <c r="CI108" s="51">
        <v>1.7250000000000001</v>
      </c>
      <c r="CJ108" s="51">
        <v>1.726</v>
      </c>
      <c r="CM108" s="1" t="e">
        <f>IF('Nutritional Status'!#REF!="","",IF('Nutritional Status'!#REF!&gt;CT108,$CU$3,IF('Nutritional Status'!#REF!&gt;CR108,$CS$3,IF('Nutritional Status'!#REF!&gt;CP108,$CQ$3,$CP$3))))</f>
        <v>#REF!</v>
      </c>
      <c r="CN108" s="2">
        <v>3</v>
      </c>
      <c r="CO108" s="1" t="e">
        <f t="shared" si="61"/>
        <v>#REF!</v>
      </c>
      <c r="CP108" s="1" t="e">
        <f t="shared" si="80"/>
        <v>#REF!</v>
      </c>
      <c r="CQ108" s="1" t="e">
        <f t="shared" si="80"/>
        <v>#REF!</v>
      </c>
      <c r="CR108" s="1" t="e">
        <f t="shared" si="80"/>
        <v>#REF!</v>
      </c>
      <c r="CS108" s="1" t="e">
        <f t="shared" si="80"/>
        <v>#REF!</v>
      </c>
      <c r="CT108" s="1" t="e">
        <f t="shared" si="80"/>
        <v>#REF!</v>
      </c>
      <c r="CU108" s="1" t="e">
        <f t="shared" si="80"/>
        <v>#REF!</v>
      </c>
      <c r="CW108" s="2">
        <v>3</v>
      </c>
      <c r="CX108" s="1" t="e">
        <f t="shared" si="62"/>
        <v>#REF!</v>
      </c>
      <c r="CY108" s="1" t="e">
        <f t="shared" si="91"/>
        <v>#REF!</v>
      </c>
      <c r="CZ108" s="1" t="e">
        <f t="shared" si="92"/>
        <v>#REF!</v>
      </c>
      <c r="DA108" s="1" t="e">
        <f t="shared" si="92"/>
        <v>#REF!</v>
      </c>
      <c r="DB108" s="1" t="e">
        <f t="shared" si="92"/>
        <v>#REF!</v>
      </c>
      <c r="DC108" s="1" t="e">
        <f t="shared" si="92"/>
        <v>#REF!</v>
      </c>
      <c r="DD108" s="1" t="e">
        <f t="shared" si="92"/>
        <v>#REF!</v>
      </c>
    </row>
    <row r="109" ht="15" customHeight="1">
      <c r="A109" s="47">
        <v>13.08</v>
      </c>
      <c r="B109" s="26">
        <v>8</v>
      </c>
      <c r="C109" s="26">
        <v>164</v>
      </c>
      <c r="D109" s="5"/>
      <c r="E109" s="48">
        <v>14</v>
      </c>
      <c r="F109" s="48">
        <f t="shared" si="44"/>
        <v>14.1</v>
      </c>
      <c r="G109" s="48">
        <v>15.199999999999999</v>
      </c>
      <c r="H109" s="48">
        <f t="shared" si="45"/>
        <v>15.299999999999999</v>
      </c>
      <c r="I109" s="48">
        <v>25.5</v>
      </c>
      <c r="J109" s="48">
        <f t="shared" si="46"/>
        <v>25.600000000000001</v>
      </c>
      <c r="K109" s="49">
        <v>32.700000000000003</v>
      </c>
      <c r="L109" s="49">
        <f t="shared" si="47"/>
        <v>32.800000000000004</v>
      </c>
      <c r="M109" s="3"/>
      <c r="N109" s="48">
        <v>13.800000000000001</v>
      </c>
      <c r="O109" s="48">
        <f t="shared" si="48"/>
        <v>13.9</v>
      </c>
      <c r="P109" s="49">
        <v>15.199999999999999</v>
      </c>
      <c r="Q109" s="49">
        <f t="shared" si="49"/>
        <v>15.299999999999999</v>
      </c>
      <c r="R109" s="49">
        <v>27.100000000000001</v>
      </c>
      <c r="S109" s="49">
        <f t="shared" si="50"/>
        <v>27.200000000000003</v>
      </c>
      <c r="T109" s="49">
        <v>34.299999999999997</v>
      </c>
      <c r="U109" s="49">
        <f t="shared" si="51"/>
        <v>34.399999999999999</v>
      </c>
      <c r="Y109" s="2">
        <v>4</v>
      </c>
      <c r="Z109" s="2" t="e">
        <f t="shared" si="93"/>
        <v>#REF!</v>
      </c>
      <c r="AA109" s="2" t="e">
        <f t="shared" si="81"/>
        <v>#REF!</v>
      </c>
      <c r="AB109" s="2" t="e">
        <f t="shared" si="82"/>
        <v>#REF!</v>
      </c>
      <c r="AC109" s="2" t="e">
        <f t="shared" si="83"/>
        <v>#REF!</v>
      </c>
      <c r="AD109" s="2" t="e">
        <f t="shared" si="84"/>
        <v>#REF!</v>
      </c>
      <c r="AE109" s="2" t="e">
        <f t="shared" si="85"/>
        <v>#REF!</v>
      </c>
      <c r="AF109" s="2" t="e">
        <f t="shared" si="86"/>
        <v>#REF!</v>
      </c>
      <c r="AG109" s="2" t="e">
        <f t="shared" si="87"/>
        <v>#REF!</v>
      </c>
      <c r="AH109" s="2" t="e">
        <f t="shared" si="88"/>
        <v>#REF!</v>
      </c>
      <c r="AJ109" s="2" t="e">
        <f>IF(#REF!="","",VLOOKUP(#REF!,$A$5:$C$173,3,))</f>
        <v>#REF!</v>
      </c>
      <c r="AK109" s="2" t="e">
        <f t="shared" si="89"/>
        <v>#REF!</v>
      </c>
      <c r="AL109" s="2" t="e">
        <f t="shared" si="90"/>
        <v>#REF!</v>
      </c>
      <c r="AM109" s="2" t="e">
        <f t="shared" si="90"/>
        <v>#REF!</v>
      </c>
      <c r="AN109" s="2" t="e">
        <f t="shared" si="90"/>
        <v>#REF!</v>
      </c>
      <c r="AO109" s="2" t="e">
        <f t="shared" si="90"/>
        <v>#REF!</v>
      </c>
      <c r="AP109" s="2" t="e">
        <f t="shared" si="90"/>
        <v>#REF!</v>
      </c>
      <c r="AQ109" s="2" t="e">
        <f t="shared" si="90"/>
        <v>#REF!</v>
      </c>
      <c r="AR109" s="2" t="e">
        <f t="shared" si="90"/>
        <v>#REF!</v>
      </c>
      <c r="BA109" s="66" t="str">
        <f t="shared" si="77"/>
        <v/>
      </c>
      <c r="BB109" s="67"/>
      <c r="BC109" s="68"/>
      <c r="BD109" s="68"/>
      <c r="BE109" s="69"/>
      <c r="BF109" s="73"/>
      <c r="BG109" s="72" t="str">
        <f t="shared" si="75"/>
        <v/>
      </c>
      <c r="BH109" s="72"/>
      <c r="BI109" s="72"/>
      <c r="BJ109" s="72" t="str">
        <f t="shared" si="65"/>
        <v/>
      </c>
      <c r="BK109" s="72" t="str">
        <f t="shared" si="66"/>
        <v/>
      </c>
      <c r="BL109" s="72" t="str">
        <f t="shared" si="67"/>
        <v/>
      </c>
      <c r="BN109" s="1" t="str">
        <f t="shared" si="68"/>
        <v/>
      </c>
      <c r="BO109" s="1">
        <f t="shared" si="69"/>
        <v>5</v>
      </c>
      <c r="BP109" s="1" t="str">
        <f t="shared" si="70"/>
        <v>F</v>
      </c>
      <c r="BQ109" s="1" t="str">
        <f t="shared" si="71"/>
        <v>0</v>
      </c>
      <c r="BT109" s="47">
        <v>13.08</v>
      </c>
      <c r="BU109" s="26">
        <v>8</v>
      </c>
      <c r="BV109" s="26">
        <v>164</v>
      </c>
      <c r="BW109" s="5"/>
      <c r="BX109" s="49">
        <v>1.379</v>
      </c>
      <c r="BY109" s="49">
        <v>1.3799999999999999</v>
      </c>
      <c r="BZ109" s="49">
        <v>1.456</v>
      </c>
      <c r="CA109" s="49">
        <v>1.4569999999999999</v>
      </c>
      <c r="CB109" s="49">
        <v>1.7609999999999999</v>
      </c>
      <c r="CC109" s="49">
        <v>1.7619999999999998</v>
      </c>
      <c r="CE109" s="51">
        <v>1.379</v>
      </c>
      <c r="CF109" s="51">
        <v>1.3799999999999999</v>
      </c>
      <c r="CG109" s="51">
        <v>1.4480000000000002</v>
      </c>
      <c r="CH109" s="51">
        <v>1.4490000000000001</v>
      </c>
      <c r="CI109" s="51">
        <v>1.7269999999999999</v>
      </c>
      <c r="CJ109" s="51">
        <v>1.7279999999999998</v>
      </c>
      <c r="CM109" s="1" t="e">
        <f>IF('Nutritional Status'!#REF!="","",IF('Nutritional Status'!#REF!&gt;CT109,$CU$3,IF('Nutritional Status'!#REF!&gt;CR109,$CS$3,IF('Nutritional Status'!#REF!&gt;CP109,$CQ$3,$CP$3))))</f>
        <v>#REF!</v>
      </c>
      <c r="CN109" s="2">
        <v>4</v>
      </c>
      <c r="CO109" s="1" t="e">
        <f t="shared" si="61"/>
        <v>#REF!</v>
      </c>
      <c r="CP109" s="1" t="e">
        <f t="shared" si="80"/>
        <v>#REF!</v>
      </c>
      <c r="CQ109" s="1" t="e">
        <f t="shared" si="80"/>
        <v>#REF!</v>
      </c>
      <c r="CR109" s="1" t="e">
        <f t="shared" si="80"/>
        <v>#REF!</v>
      </c>
      <c r="CS109" s="1" t="e">
        <f t="shared" si="80"/>
        <v>#REF!</v>
      </c>
      <c r="CT109" s="1" t="e">
        <f t="shared" si="80"/>
        <v>#REF!</v>
      </c>
      <c r="CU109" s="1" t="e">
        <f t="shared" si="80"/>
        <v>#REF!</v>
      </c>
      <c r="CW109" s="2">
        <v>4</v>
      </c>
      <c r="CX109" s="1" t="e">
        <f t="shared" si="62"/>
        <v>#REF!</v>
      </c>
      <c r="CY109" s="1" t="e">
        <f t="shared" si="91"/>
        <v>#REF!</v>
      </c>
      <c r="CZ109" s="1" t="e">
        <f t="shared" si="92"/>
        <v>#REF!</v>
      </c>
      <c r="DA109" s="1" t="e">
        <f t="shared" si="92"/>
        <v>#REF!</v>
      </c>
      <c r="DB109" s="1" t="e">
        <f t="shared" si="92"/>
        <v>#REF!</v>
      </c>
      <c r="DC109" s="1" t="e">
        <f t="shared" si="92"/>
        <v>#REF!</v>
      </c>
      <c r="DD109" s="1" t="e">
        <f t="shared" si="92"/>
        <v>#REF!</v>
      </c>
    </row>
    <row r="110" ht="15" customHeight="1">
      <c r="A110" s="47">
        <v>13.09</v>
      </c>
      <c r="B110" s="26">
        <v>9</v>
      </c>
      <c r="C110" s="26">
        <v>165</v>
      </c>
      <c r="D110" s="5"/>
      <c r="E110" s="48">
        <v>14</v>
      </c>
      <c r="F110" s="48">
        <f t="shared" si="44"/>
        <v>14.1</v>
      </c>
      <c r="G110" s="48">
        <v>15.199999999999999</v>
      </c>
      <c r="H110" s="48">
        <f t="shared" si="45"/>
        <v>15.299999999999999</v>
      </c>
      <c r="I110" s="48">
        <v>25.600000000000001</v>
      </c>
      <c r="J110" s="48">
        <f t="shared" si="46"/>
        <v>25.700000000000003</v>
      </c>
      <c r="K110" s="49">
        <v>32.799999999999997</v>
      </c>
      <c r="L110" s="49">
        <f t="shared" si="47"/>
        <v>32.899999999999999</v>
      </c>
      <c r="M110" s="3"/>
      <c r="N110" s="48">
        <v>13.800000000000001</v>
      </c>
      <c r="O110" s="48">
        <f t="shared" si="48"/>
        <v>13.9</v>
      </c>
      <c r="P110" s="49">
        <v>15.199999999999999</v>
      </c>
      <c r="Q110" s="49">
        <f t="shared" si="49"/>
        <v>15.299999999999999</v>
      </c>
      <c r="R110" s="49">
        <v>27.100000000000001</v>
      </c>
      <c r="S110" s="49">
        <f t="shared" ref="S110:S173" si="94">R110+0.1</f>
        <v>27.200000000000003</v>
      </c>
      <c r="T110" s="49">
        <v>34.399999999999999</v>
      </c>
      <c r="U110" s="49">
        <f t="shared" si="51"/>
        <v>34.5</v>
      </c>
      <c r="Y110" s="2">
        <v>5</v>
      </c>
      <c r="Z110" s="2" t="e">
        <f t="shared" si="93"/>
        <v>#REF!</v>
      </c>
      <c r="AA110" s="2" t="e">
        <f t="shared" si="81"/>
        <v>#REF!</v>
      </c>
      <c r="AB110" s="2" t="e">
        <f t="shared" si="82"/>
        <v>#REF!</v>
      </c>
      <c r="AC110" s="2" t="e">
        <f t="shared" si="83"/>
        <v>#REF!</v>
      </c>
      <c r="AD110" s="2" t="e">
        <f t="shared" si="84"/>
        <v>#REF!</v>
      </c>
      <c r="AE110" s="2" t="e">
        <f t="shared" si="85"/>
        <v>#REF!</v>
      </c>
      <c r="AF110" s="2" t="e">
        <f t="shared" si="86"/>
        <v>#REF!</v>
      </c>
      <c r="AG110" s="2" t="e">
        <f t="shared" si="87"/>
        <v>#REF!</v>
      </c>
      <c r="AH110" s="2" t="e">
        <f t="shared" si="88"/>
        <v>#REF!</v>
      </c>
      <c r="AJ110" s="2" t="e">
        <f>IF(#REF!="","",VLOOKUP(#REF!,$A$5:$C$173,3,))</f>
        <v>#REF!</v>
      </c>
      <c r="AK110" s="2" t="e">
        <f t="shared" si="89"/>
        <v>#REF!</v>
      </c>
      <c r="AL110" s="2" t="e">
        <f t="shared" si="90"/>
        <v>#REF!</v>
      </c>
      <c r="AM110" s="2" t="e">
        <f t="shared" si="90"/>
        <v>#REF!</v>
      </c>
      <c r="AN110" s="2" t="e">
        <f t="shared" si="90"/>
        <v>#REF!</v>
      </c>
      <c r="AO110" s="2" t="e">
        <f t="shared" si="90"/>
        <v>#REF!</v>
      </c>
      <c r="AP110" s="2" t="e">
        <f t="shared" si="90"/>
        <v>#REF!</v>
      </c>
      <c r="AQ110" s="2" t="e">
        <f t="shared" si="90"/>
        <v>#REF!</v>
      </c>
      <c r="AR110" s="2" t="e">
        <f t="shared" si="90"/>
        <v>#REF!</v>
      </c>
      <c r="BA110" s="66" t="str">
        <f t="shared" si="77"/>
        <v/>
      </c>
      <c r="BB110" s="67"/>
      <c r="BC110" s="68"/>
      <c r="BD110" s="68"/>
      <c r="BE110" s="69"/>
      <c r="BF110" s="73"/>
      <c r="BG110" s="72" t="str">
        <f t="shared" si="75"/>
        <v/>
      </c>
      <c r="BH110" s="72"/>
      <c r="BI110" s="72"/>
      <c r="BJ110" s="72" t="str">
        <f t="shared" si="65"/>
        <v/>
      </c>
      <c r="BK110" s="72" t="str">
        <f t="shared" si="66"/>
        <v/>
      </c>
      <c r="BL110" s="72" t="str">
        <f t="shared" si="67"/>
        <v/>
      </c>
      <c r="BN110" s="1" t="str">
        <f t="shared" si="68"/>
        <v/>
      </c>
      <c r="BO110" s="1">
        <f t="shared" si="69"/>
        <v>5</v>
      </c>
      <c r="BP110" s="1" t="str">
        <f t="shared" si="70"/>
        <v>F</v>
      </c>
      <c r="BQ110" s="1" t="str">
        <f t="shared" si="71"/>
        <v>0</v>
      </c>
      <c r="BT110" s="47">
        <v>13.09</v>
      </c>
      <c r="BU110" s="26">
        <v>9</v>
      </c>
      <c r="BV110" s="26">
        <v>165</v>
      </c>
      <c r="BW110" s="5"/>
      <c r="BX110" s="49">
        <v>1.385</v>
      </c>
      <c r="BY110" s="49">
        <v>1.3859999999999999</v>
      </c>
      <c r="BZ110" s="49">
        <v>1.4609999999999999</v>
      </c>
      <c r="CA110" s="49">
        <v>1.462</v>
      </c>
      <c r="CB110" s="49">
        <v>1.7669999999999999</v>
      </c>
      <c r="CC110" s="49">
        <v>1.7679999999999998</v>
      </c>
      <c r="CE110" s="51">
        <v>1.381</v>
      </c>
      <c r="CF110" s="51">
        <v>1.3819999999999999</v>
      </c>
      <c r="CG110" s="51">
        <v>1.4509999999999998</v>
      </c>
      <c r="CH110" s="51">
        <v>1.452</v>
      </c>
      <c r="CI110" s="51">
        <v>1.73</v>
      </c>
      <c r="CJ110" s="51">
        <v>1.7309999999999999</v>
      </c>
      <c r="CM110" s="1" t="e">
        <f>IF('Nutritional Status'!#REF!="","",IF('Nutritional Status'!#REF!&gt;CT110,$CU$3,IF('Nutritional Status'!#REF!&gt;CR110,$CS$3,IF('Nutritional Status'!#REF!&gt;CP110,$CQ$3,$CP$3))))</f>
        <v>#REF!</v>
      </c>
      <c r="CN110" s="2">
        <v>5</v>
      </c>
      <c r="CO110" s="1" t="e">
        <f t="shared" si="61"/>
        <v>#REF!</v>
      </c>
      <c r="CP110" s="1" t="e">
        <f t="shared" si="80"/>
        <v>#REF!</v>
      </c>
      <c r="CQ110" s="1" t="e">
        <f t="shared" si="80"/>
        <v>#REF!</v>
      </c>
      <c r="CR110" s="1" t="e">
        <f t="shared" si="80"/>
        <v>#REF!</v>
      </c>
      <c r="CS110" s="1" t="e">
        <f t="shared" si="80"/>
        <v>#REF!</v>
      </c>
      <c r="CT110" s="1" t="e">
        <f t="shared" si="80"/>
        <v>#REF!</v>
      </c>
      <c r="CU110" s="1" t="e">
        <f t="shared" si="80"/>
        <v>#REF!</v>
      </c>
      <c r="CW110" s="2">
        <v>5</v>
      </c>
      <c r="CX110" s="1" t="e">
        <f t="shared" si="62"/>
        <v>#REF!</v>
      </c>
      <c r="CY110" s="1" t="e">
        <f t="shared" si="91"/>
        <v>#REF!</v>
      </c>
      <c r="CZ110" s="1" t="e">
        <f t="shared" si="92"/>
        <v>#REF!</v>
      </c>
      <c r="DA110" s="1" t="e">
        <f t="shared" si="92"/>
        <v>#REF!</v>
      </c>
      <c r="DB110" s="1" t="e">
        <f t="shared" si="92"/>
        <v>#REF!</v>
      </c>
      <c r="DC110" s="1" t="e">
        <f t="shared" si="92"/>
        <v>#REF!</v>
      </c>
      <c r="DD110" s="1" t="e">
        <f t="shared" si="92"/>
        <v>#REF!</v>
      </c>
    </row>
    <row r="111" ht="15" customHeight="1">
      <c r="A111" s="47">
        <v>13.1</v>
      </c>
      <c r="B111" s="26">
        <v>10</v>
      </c>
      <c r="C111" s="26">
        <v>166</v>
      </c>
      <c r="D111" s="5"/>
      <c r="E111" s="48">
        <v>14.1</v>
      </c>
      <c r="F111" s="48">
        <f t="shared" si="44"/>
        <v>14.199999999999999</v>
      </c>
      <c r="G111" s="48">
        <f t="shared" ref="G111:G114" si="95">F111+1.1</f>
        <v>15.299999999999999</v>
      </c>
      <c r="H111" s="48">
        <f t="shared" si="45"/>
        <v>15.399999999999999</v>
      </c>
      <c r="I111" s="48">
        <v>25.699999999999999</v>
      </c>
      <c r="J111" s="48">
        <f t="shared" si="46"/>
        <v>25.800000000000001</v>
      </c>
      <c r="K111" s="49">
        <v>32.899999999999999</v>
      </c>
      <c r="L111" s="49">
        <f t="shared" si="47"/>
        <v>33</v>
      </c>
      <c r="M111" s="3"/>
      <c r="N111" s="48">
        <v>13.9</v>
      </c>
      <c r="O111" s="48">
        <f t="shared" si="48"/>
        <v>14</v>
      </c>
      <c r="P111" s="49">
        <v>15.300000000000001</v>
      </c>
      <c r="Q111" s="49">
        <f t="shared" si="49"/>
        <v>15.4</v>
      </c>
      <c r="R111" s="49">
        <v>27.1999999999999</v>
      </c>
      <c r="S111" s="49">
        <f t="shared" si="94"/>
        <v>27.299999999999901</v>
      </c>
      <c r="T111" s="49">
        <v>34.5</v>
      </c>
      <c r="U111" s="49">
        <f t="shared" si="51"/>
        <v>34.600000000000001</v>
      </c>
      <c r="Y111" s="2">
        <v>6</v>
      </c>
      <c r="Z111" s="2" t="str">
        <f t="shared" ref="Z111:Z116" si="96">IF('Nutritional Status'!C65="","",VLOOKUP('Nutritional Status'!#REF!,$A$5:$C$173,3,))</f>
        <v/>
      </c>
      <c r="AA111" s="2" t="str">
        <f t="shared" si="81"/>
        <v/>
      </c>
      <c r="AB111" s="2" t="str">
        <f t="shared" si="82"/>
        <v/>
      </c>
      <c r="AC111" s="2" t="str">
        <f t="shared" si="83"/>
        <v/>
      </c>
      <c r="AD111" s="2" t="str">
        <f t="shared" si="84"/>
        <v/>
      </c>
      <c r="AE111" s="2" t="str">
        <f t="shared" si="85"/>
        <v/>
      </c>
      <c r="AF111" s="2" t="str">
        <f t="shared" si="86"/>
        <v/>
      </c>
      <c r="AG111" s="2" t="str">
        <f t="shared" si="87"/>
        <v/>
      </c>
      <c r="AH111" s="2" t="str">
        <f t="shared" si="88"/>
        <v/>
      </c>
      <c r="AJ111" s="2" t="e">
        <f>IF(#REF!="","",VLOOKUP(#REF!,$A$5:$C$173,3,))</f>
        <v>#REF!</v>
      </c>
      <c r="AK111" s="2" t="e">
        <f t="shared" si="89"/>
        <v>#REF!</v>
      </c>
      <c r="AL111" s="2" t="e">
        <f t="shared" si="90"/>
        <v>#REF!</v>
      </c>
      <c r="AM111" s="2" t="e">
        <f t="shared" si="90"/>
        <v>#REF!</v>
      </c>
      <c r="AN111" s="2" t="e">
        <f t="shared" si="90"/>
        <v>#REF!</v>
      </c>
      <c r="AO111" s="2" t="e">
        <f t="shared" si="90"/>
        <v>#REF!</v>
      </c>
      <c r="AP111" s="2" t="e">
        <f t="shared" si="90"/>
        <v>#REF!</v>
      </c>
      <c r="AQ111" s="2" t="e">
        <f t="shared" si="90"/>
        <v>#REF!</v>
      </c>
      <c r="AR111" s="2" t="e">
        <f t="shared" si="90"/>
        <v>#REF!</v>
      </c>
      <c r="BA111" s="66" t="str">
        <f t="shared" si="77"/>
        <v/>
      </c>
      <c r="BB111" s="67"/>
      <c r="BC111" s="68"/>
      <c r="BD111" s="68"/>
      <c r="BE111" s="69"/>
      <c r="BF111" s="73"/>
      <c r="BG111" s="72" t="str">
        <f t="shared" si="75"/>
        <v/>
      </c>
      <c r="BH111" s="72"/>
      <c r="BI111" s="72"/>
      <c r="BJ111" s="72" t="str">
        <f t="shared" si="65"/>
        <v/>
      </c>
      <c r="BK111" s="72" t="str">
        <f t="shared" si="66"/>
        <v/>
      </c>
      <c r="BL111" s="72" t="str">
        <f>IF(BK111="","",IF(BK111&gt;AG104,$AH$3,IF(BK111&gt;AE104,$AF$3,IF(BK111&gt;AC104,$AD$3,IF(BK111&gt;AA104,$AB$3,$AA$3)))))</f>
        <v/>
      </c>
      <c r="BN111" s="1" t="str">
        <f t="shared" si="68"/>
        <v/>
      </c>
      <c r="BO111" s="1">
        <f t="shared" si="69"/>
        <v>5</v>
      </c>
      <c r="BP111" s="1" t="str">
        <f t="shared" si="70"/>
        <v>F</v>
      </c>
      <c r="BQ111" s="1" t="str">
        <f t="shared" si="71"/>
        <v>0</v>
      </c>
      <c r="BT111" s="47">
        <v>13.1</v>
      </c>
      <c r="BU111" s="26">
        <v>10</v>
      </c>
      <c r="BV111" s="26">
        <v>166</v>
      </c>
      <c r="BW111" s="5"/>
      <c r="BX111" s="49">
        <v>1.3899999999999999</v>
      </c>
      <c r="BY111" s="49">
        <v>1.391</v>
      </c>
      <c r="BZ111" s="49">
        <v>1.466</v>
      </c>
      <c r="CA111" s="49">
        <v>1.4669999999999999</v>
      </c>
      <c r="CB111" s="49">
        <v>1.774</v>
      </c>
      <c r="CC111" s="49">
        <v>1.7749999999999999</v>
      </c>
      <c r="CE111" s="51">
        <v>1.3840000000000001</v>
      </c>
      <c r="CF111" s="51">
        <v>1.385</v>
      </c>
      <c r="CG111" s="51">
        <v>1.4530000000000001</v>
      </c>
      <c r="CH111" s="51">
        <v>1.454</v>
      </c>
      <c r="CI111" s="51">
        <v>1.732</v>
      </c>
      <c r="CJ111" s="51">
        <v>1.7329999999999999</v>
      </c>
      <c r="CM111" s="1" t="e">
        <f>IF('Nutritional Status'!#REF!="","",IF('Nutritional Status'!#REF!&gt;CT111,$CU$3,IF('Nutritional Status'!#REF!&gt;CR111,$CS$3,IF('Nutritional Status'!#REF!&gt;CP111,$CQ$3,$CP$3))))</f>
        <v>#REF!</v>
      </c>
      <c r="CN111" s="2">
        <v>6</v>
      </c>
      <c r="CO111" s="1" t="str">
        <f t="shared" si="61"/>
        <v/>
      </c>
      <c r="CP111" s="1" t="str">
        <f t="shared" si="80"/>
        <v/>
      </c>
      <c r="CQ111" s="1" t="str">
        <f t="shared" si="80"/>
        <v/>
      </c>
      <c r="CR111" s="1" t="str">
        <f t="shared" si="80"/>
        <v/>
      </c>
      <c r="CS111" s="1" t="str">
        <f t="shared" si="80"/>
        <v/>
      </c>
      <c r="CT111" s="1" t="str">
        <f t="shared" si="80"/>
        <v/>
      </c>
      <c r="CU111" s="1" t="str">
        <f t="shared" si="80"/>
        <v/>
      </c>
      <c r="CW111" s="2">
        <v>6</v>
      </c>
      <c r="CX111" s="1" t="e">
        <f t="shared" si="62"/>
        <v>#REF!</v>
      </c>
      <c r="CY111" s="1" t="e">
        <f t="shared" si="91"/>
        <v>#REF!</v>
      </c>
      <c r="CZ111" s="1" t="e">
        <f t="shared" si="92"/>
        <v>#REF!</v>
      </c>
      <c r="DA111" s="1" t="e">
        <f t="shared" si="92"/>
        <v>#REF!</v>
      </c>
      <c r="DB111" s="1" t="e">
        <f t="shared" si="92"/>
        <v>#REF!</v>
      </c>
      <c r="DC111" s="1" t="e">
        <f t="shared" si="92"/>
        <v>#REF!</v>
      </c>
      <c r="DD111" s="1" t="e">
        <f t="shared" si="92"/>
        <v>#REF!</v>
      </c>
    </row>
    <row r="112" ht="15" customHeight="1">
      <c r="A112" s="47">
        <v>13.109999999999999</v>
      </c>
      <c r="B112" s="26">
        <v>11</v>
      </c>
      <c r="C112" s="26">
        <v>167</v>
      </c>
      <c r="D112" s="5"/>
      <c r="E112" s="48">
        <v>14.1</v>
      </c>
      <c r="F112" s="48">
        <f t="shared" si="44"/>
        <v>14.199999999999999</v>
      </c>
      <c r="G112" s="48">
        <f t="shared" si="95"/>
        <v>15.299999999999999</v>
      </c>
      <c r="H112" s="48">
        <f t="shared" si="45"/>
        <v>15.399999999999999</v>
      </c>
      <c r="I112" s="48">
        <v>25.800000000000001</v>
      </c>
      <c r="J112" s="48">
        <f t="shared" si="46"/>
        <v>25.900000000000002</v>
      </c>
      <c r="K112" s="49">
        <v>33</v>
      </c>
      <c r="L112" s="49">
        <f t="shared" si="47"/>
        <v>33.100000000000001</v>
      </c>
      <c r="M112" s="3"/>
      <c r="N112" s="48">
        <v>13.9</v>
      </c>
      <c r="O112" s="48">
        <f t="shared" si="48"/>
        <v>14</v>
      </c>
      <c r="P112" s="49">
        <v>15.300000000000001</v>
      </c>
      <c r="Q112" s="49">
        <f t="shared" si="49"/>
        <v>15.4</v>
      </c>
      <c r="R112" s="49">
        <v>27.1999999999999</v>
      </c>
      <c r="S112" s="49">
        <f t="shared" si="94"/>
        <v>27.299999999999901</v>
      </c>
      <c r="T112" s="49">
        <v>34.600000000000001</v>
      </c>
      <c r="U112" s="49">
        <f t="shared" si="51"/>
        <v>34.700000000000003</v>
      </c>
      <c r="Y112" s="2">
        <v>7</v>
      </c>
      <c r="Z112" s="2" t="str">
        <f t="shared" si="96"/>
        <v/>
      </c>
      <c r="AA112" s="2" t="str">
        <f t="shared" si="81"/>
        <v/>
      </c>
      <c r="AB112" s="2" t="str">
        <f t="shared" si="82"/>
        <v/>
      </c>
      <c r="AC112" s="2" t="str">
        <f t="shared" si="83"/>
        <v/>
      </c>
      <c r="AD112" s="2" t="str">
        <f t="shared" si="84"/>
        <v/>
      </c>
      <c r="AE112" s="2" t="str">
        <f t="shared" si="85"/>
        <v/>
      </c>
      <c r="AF112" s="2" t="str">
        <f t="shared" si="86"/>
        <v/>
      </c>
      <c r="AG112" s="2" t="str">
        <f t="shared" si="87"/>
        <v/>
      </c>
      <c r="AH112" s="2" t="str">
        <f t="shared" si="88"/>
        <v/>
      </c>
      <c r="AJ112" s="2" t="e">
        <f>IF(#REF!="","",VLOOKUP(#REF!,$A$5:$C$173,3,))</f>
        <v>#REF!</v>
      </c>
      <c r="AK112" s="2" t="e">
        <f t="shared" si="89"/>
        <v>#REF!</v>
      </c>
      <c r="AL112" s="2" t="e">
        <f t="shared" si="90"/>
        <v>#REF!</v>
      </c>
      <c r="AM112" s="2" t="e">
        <f t="shared" si="90"/>
        <v>#REF!</v>
      </c>
      <c r="AN112" s="2" t="e">
        <f t="shared" si="90"/>
        <v>#REF!</v>
      </c>
      <c r="AO112" s="2" t="e">
        <f t="shared" si="90"/>
        <v>#REF!</v>
      </c>
      <c r="AP112" s="2" t="e">
        <f t="shared" si="90"/>
        <v>#REF!</v>
      </c>
      <c r="AQ112" s="2" t="e">
        <f t="shared" si="90"/>
        <v>#REF!</v>
      </c>
      <c r="AR112" s="2" t="e">
        <f t="shared" si="90"/>
        <v>#REF!</v>
      </c>
      <c r="BA112" s="64" t="s">
        <v>44</v>
      </c>
      <c r="BB112" s="64"/>
      <c r="BC112" s="64"/>
      <c r="BD112" s="64"/>
      <c r="BE112" s="64"/>
      <c r="BF112" s="74"/>
      <c r="BG112" s="74"/>
      <c r="BH112" s="74"/>
      <c r="BI112" s="74"/>
      <c r="BJ112" s="74"/>
      <c r="BK112" s="74"/>
      <c r="BL112" s="74"/>
      <c r="BN112" s="1" t="str">
        <f t="shared" si="68"/>
        <v/>
      </c>
      <c r="BO112" s="1">
        <f t="shared" si="69"/>
        <v>5</v>
      </c>
      <c r="BP112" s="1" t="str">
        <f t="shared" si="70"/>
        <v>F</v>
      </c>
      <c r="BQ112" s="1" t="str">
        <f t="shared" si="71"/>
        <v>0</v>
      </c>
      <c r="BT112" s="47">
        <v>13.109999999999999</v>
      </c>
      <c r="BU112" s="26">
        <v>11</v>
      </c>
      <c r="BV112" s="26">
        <v>167</v>
      </c>
      <c r="BW112" s="5"/>
      <c r="BX112" s="49">
        <v>1.395</v>
      </c>
      <c r="BY112" s="49">
        <v>1.3959999999999999</v>
      </c>
      <c r="BZ112" s="49">
        <v>1.4720000000000002</v>
      </c>
      <c r="CA112" s="49">
        <v>1.4730000000000001</v>
      </c>
      <c r="CB112" s="49">
        <v>1.78</v>
      </c>
      <c r="CC112" s="49">
        <v>1.7809999999999999</v>
      </c>
      <c r="CE112" s="51">
        <v>1.3859999999999999</v>
      </c>
      <c r="CF112" s="51">
        <v>1.3869999999999998</v>
      </c>
      <c r="CG112" s="51">
        <v>1.456</v>
      </c>
      <c r="CH112" s="51">
        <v>1.4569999999999999</v>
      </c>
      <c r="CI112" s="51">
        <v>1.7350000000000001</v>
      </c>
      <c r="CJ112" s="51">
        <v>1.736</v>
      </c>
      <c r="CM112" s="1" t="e">
        <f>IF('Nutritional Status'!#REF!="","",IF('Nutritional Status'!#REF!&gt;CT112,$CU$3,IF('Nutritional Status'!#REF!&gt;CR112,$CS$3,IF('Nutritional Status'!#REF!&gt;CP112,$CQ$3,$CP$3))))</f>
        <v>#REF!</v>
      </c>
      <c r="CN112" s="2">
        <v>7</v>
      </c>
      <c r="CO112" s="1" t="str">
        <f t="shared" si="61"/>
        <v/>
      </c>
      <c r="CP112" s="1" t="str">
        <f t="shared" si="80"/>
        <v/>
      </c>
      <c r="CQ112" s="1" t="str">
        <f t="shared" si="80"/>
        <v/>
      </c>
      <c r="CR112" s="1" t="str">
        <f t="shared" si="80"/>
        <v/>
      </c>
      <c r="CS112" s="1" t="str">
        <f t="shared" si="80"/>
        <v/>
      </c>
      <c r="CT112" s="1" t="str">
        <f t="shared" si="80"/>
        <v/>
      </c>
      <c r="CU112" s="1" t="str">
        <f t="shared" si="80"/>
        <v/>
      </c>
      <c r="CW112" s="2">
        <v>7</v>
      </c>
      <c r="CX112" s="1" t="e">
        <f t="shared" si="62"/>
        <v>#REF!</v>
      </c>
      <c r="CY112" s="1" t="e">
        <f t="shared" si="91"/>
        <v>#REF!</v>
      </c>
      <c r="CZ112" s="1" t="e">
        <f t="shared" si="92"/>
        <v>#REF!</v>
      </c>
      <c r="DA112" s="1" t="e">
        <f t="shared" si="92"/>
        <v>#REF!</v>
      </c>
      <c r="DB112" s="1" t="e">
        <f t="shared" si="92"/>
        <v>#REF!</v>
      </c>
      <c r="DC112" s="1" t="e">
        <f t="shared" si="92"/>
        <v>#REF!</v>
      </c>
      <c r="DD112" s="1" t="e">
        <f t="shared" si="92"/>
        <v>#REF!</v>
      </c>
    </row>
    <row r="113" ht="15" customHeight="1">
      <c r="A113" s="47">
        <v>14</v>
      </c>
      <c r="B113" s="26">
        <v>0</v>
      </c>
      <c r="C113" s="26">
        <v>168</v>
      </c>
      <c r="D113" s="5"/>
      <c r="E113" s="48">
        <v>14.199999999999999</v>
      </c>
      <c r="F113" s="48">
        <f t="shared" si="44"/>
        <v>14.299999999999999</v>
      </c>
      <c r="G113" s="48">
        <f t="shared" si="95"/>
        <v>15.399999999999999</v>
      </c>
      <c r="H113" s="48">
        <f t="shared" si="45"/>
        <v>15.499999999999998</v>
      </c>
      <c r="I113" s="48">
        <v>25.899999999999999</v>
      </c>
      <c r="J113" s="48">
        <f t="shared" si="46"/>
        <v>26</v>
      </c>
      <c r="K113" s="49">
        <v>33.100000000000001</v>
      </c>
      <c r="L113" s="49">
        <f t="shared" si="47"/>
        <v>33.200000000000003</v>
      </c>
      <c r="M113" s="3"/>
      <c r="N113" s="48">
        <v>13.9</v>
      </c>
      <c r="O113" s="48">
        <f t="shared" si="48"/>
        <v>14</v>
      </c>
      <c r="P113" s="49">
        <v>15.300000000000001</v>
      </c>
      <c r="Q113" s="49">
        <f t="shared" si="49"/>
        <v>15.4</v>
      </c>
      <c r="R113" s="49">
        <v>27.300000000000001</v>
      </c>
      <c r="S113" s="49">
        <f t="shared" si="94"/>
        <v>27.400000000000002</v>
      </c>
      <c r="T113" s="49">
        <v>34.700000000000003</v>
      </c>
      <c r="U113" s="49">
        <f t="shared" si="51"/>
        <v>34.800000000000004</v>
      </c>
      <c r="Y113" s="2">
        <v>8</v>
      </c>
      <c r="Z113" s="2" t="str">
        <f t="shared" si="96"/>
        <v/>
      </c>
      <c r="AA113" s="2" t="str">
        <f t="shared" si="81"/>
        <v/>
      </c>
      <c r="AB113" s="2" t="str">
        <f t="shared" si="82"/>
        <v/>
      </c>
      <c r="AC113" s="2" t="str">
        <f t="shared" si="83"/>
        <v/>
      </c>
      <c r="AD113" s="2" t="str">
        <f t="shared" si="84"/>
        <v/>
      </c>
      <c r="AE113" s="2" t="str">
        <f t="shared" si="85"/>
        <v/>
      </c>
      <c r="AF113" s="2" t="str">
        <f t="shared" si="86"/>
        <v/>
      </c>
      <c r="AG113" s="2" t="str">
        <f t="shared" si="87"/>
        <v/>
      </c>
      <c r="AH113" s="2" t="str">
        <f t="shared" si="88"/>
        <v/>
      </c>
      <c r="AJ113" s="2" t="e">
        <f>IF(#REF!="","",VLOOKUP(#REF!,$A$5:$C$173,3,))</f>
        <v>#REF!</v>
      </c>
      <c r="AK113" s="2" t="e">
        <f t="shared" si="89"/>
        <v>#REF!</v>
      </c>
      <c r="AL113" s="2" t="e">
        <f t="shared" si="90"/>
        <v>#REF!</v>
      </c>
      <c r="AM113" s="2" t="e">
        <f t="shared" si="90"/>
        <v>#REF!</v>
      </c>
      <c r="AN113" s="2" t="e">
        <f t="shared" si="90"/>
        <v>#REF!</v>
      </c>
      <c r="AO113" s="2" t="e">
        <f t="shared" si="90"/>
        <v>#REF!</v>
      </c>
      <c r="AP113" s="2" t="e">
        <f t="shared" si="90"/>
        <v>#REF!</v>
      </c>
      <c r="AQ113" s="2" t="e">
        <f t="shared" si="90"/>
        <v>#REF!</v>
      </c>
      <c r="AR113" s="2" t="e">
        <f t="shared" si="90"/>
        <v>#REF!</v>
      </c>
      <c r="BA113" s="66" t="str">
        <f t="shared" ref="BA113:BA176" si="97">IF(BB113="","",ROWS($BB$113:BB113))</f>
        <v/>
      </c>
      <c r="BB113" s="67"/>
      <c r="BC113" s="68"/>
      <c r="BD113" s="68"/>
      <c r="BE113" s="69"/>
      <c r="BF113" s="73">
        <v>37756</v>
      </c>
      <c r="BG113" s="72" t="str">
        <f t="shared" ref="BG113:BG176" si="98">IF(BF113="","",IF(ISERROR(((IF(MONTH(BF113)&lt;MONTH($BL$7),YEAR($BL$7)-YEAR(BF113),YEAR($BL$7)-YEAR(BF113)-1))*12+(DATEDIF(BF113,$BL$7,"ym")))/12),"",TRUNC(((IF(MONTH(BF113)&lt;MONTH($BL$7),YEAR($BL$7)-YEAR(BF113),YEAR($BL$7)-YEAR(BF113)-1))*12+(DATEDIF(BF113,$BL$7,"ym")))/12,0)&amp;"."&amp;IF(MOD(((IF(MONTH(BF113)&lt;MONTH($BL$7),YEAR($BL$7)-YEAR(BF113),YEAR($BL$7)-YEAR(BF113)-1))*12+(DATEDIF(BF113,$BL$7,"ym"))),12)&lt;10,"0","")&amp;MOD(((IF(MONTH(BF113)&lt;MONTH($BL$7),YEAR($BL$7)-YEAR(BF113),YEAR($BL$7)-YEAR(BF113)-1))*12+(DATEDIF(BF113,$BL$7,"ym"))),12)))</f>
        <v>14.01</v>
      </c>
      <c r="BH113" s="72">
        <v>10</v>
      </c>
      <c r="BI113" s="72">
        <v>1.1200000000000001</v>
      </c>
      <c r="BJ113" s="72">
        <f t="shared" ref="BJ113:BJ176" si="99">IF(BI113="","",ROUND(BI113*BI113,2))</f>
        <v>1.25</v>
      </c>
      <c r="BK113" s="72">
        <f t="shared" ref="BK113:BK176" si="100">IF(OR(BH113="",BJ113=""),"",ROUND(BH113/BJ113,2))</f>
        <v>8</v>
      </c>
      <c r="BL113" s="72" t="str">
        <f t="shared" ref="BL113:BL176" si="101">IF(BK113="","",IF(BK113&gt;AG106,$AH$3,IF(BK113&gt;AE106,$AF$3,IF(BK113&gt;AC106,$AD$3,IF(BK113&gt;AA106,$AB$3,$AA$3)))))</f>
        <v xml:space="preserve">Severely Wasted</v>
      </c>
      <c r="BN113" s="1" t="str">
        <f t="shared" si="68"/>
        <v>14.01</v>
      </c>
      <c r="BO113" s="1">
        <f t="shared" si="69"/>
        <v>1</v>
      </c>
      <c r="BP113" s="1" t="str">
        <f t="shared" si="70"/>
        <v>F</v>
      </c>
      <c r="BQ113" s="1" t="str">
        <f t="shared" si="71"/>
        <v>0</v>
      </c>
      <c r="BT113" s="47">
        <v>14</v>
      </c>
      <c r="BU113" s="26">
        <v>0</v>
      </c>
      <c r="BV113" s="26">
        <v>168</v>
      </c>
      <c r="BW113" s="5"/>
      <c r="BX113" s="49">
        <v>1.3999999999999999</v>
      </c>
      <c r="BY113" s="49">
        <v>1.401</v>
      </c>
      <c r="BZ113" s="49">
        <v>1.4770000000000001</v>
      </c>
      <c r="CA113" s="49">
        <v>1.4780000000000002</v>
      </c>
      <c r="CB113" s="49">
        <v>1.786</v>
      </c>
      <c r="CC113" s="49">
        <v>1.7869999999999999</v>
      </c>
      <c r="CE113" s="51">
        <v>1.389</v>
      </c>
      <c r="CF113" s="51">
        <v>1.3899999999999999</v>
      </c>
      <c r="CG113" s="51">
        <v>1.4580000000000002</v>
      </c>
      <c r="CH113" s="51">
        <v>1.4590000000000001</v>
      </c>
      <c r="CI113" s="51">
        <v>1.7369999999999999</v>
      </c>
      <c r="CJ113" s="51">
        <v>1.7379999999999998</v>
      </c>
      <c r="CM113" s="1" t="e">
        <f>IF('Nutritional Status'!#REF!="","",IF('Nutritional Status'!#REF!&gt;CT113,$CU$3,IF('Nutritional Status'!#REF!&gt;CR113,$CS$3,IF('Nutritional Status'!#REF!&gt;CP113,$CQ$3,$CP$3))))</f>
        <v>#REF!</v>
      </c>
      <c r="CN113" s="2">
        <v>8</v>
      </c>
      <c r="CO113" s="1" t="str">
        <f t="shared" si="61"/>
        <v/>
      </c>
      <c r="CP113" s="1" t="str">
        <f t="shared" si="80"/>
        <v/>
      </c>
      <c r="CQ113" s="1" t="str">
        <f t="shared" si="80"/>
        <v/>
      </c>
      <c r="CR113" s="1" t="str">
        <f t="shared" si="80"/>
        <v/>
      </c>
      <c r="CS113" s="1" t="str">
        <f t="shared" si="80"/>
        <v/>
      </c>
      <c r="CT113" s="1" t="str">
        <f t="shared" si="80"/>
        <v/>
      </c>
      <c r="CU113" s="1" t="str">
        <f t="shared" si="80"/>
        <v/>
      </c>
      <c r="CW113" s="2">
        <v>8</v>
      </c>
      <c r="CX113" s="1" t="e">
        <f t="shared" si="62"/>
        <v>#REF!</v>
      </c>
      <c r="CY113" s="1" t="e">
        <f t="shared" si="91"/>
        <v>#REF!</v>
      </c>
      <c r="CZ113" s="1" t="e">
        <f t="shared" si="92"/>
        <v>#REF!</v>
      </c>
      <c r="DA113" s="1" t="e">
        <f t="shared" si="92"/>
        <v>#REF!</v>
      </c>
      <c r="DB113" s="1" t="e">
        <f t="shared" si="92"/>
        <v>#REF!</v>
      </c>
      <c r="DC113" s="1" t="e">
        <f t="shared" si="92"/>
        <v>#REF!</v>
      </c>
      <c r="DD113" s="1" t="e">
        <f t="shared" si="92"/>
        <v>#REF!</v>
      </c>
    </row>
    <row r="114" ht="15" customHeight="1">
      <c r="A114" s="47">
        <v>14.01</v>
      </c>
      <c r="B114" s="26">
        <v>1</v>
      </c>
      <c r="C114" s="26">
        <v>169</v>
      </c>
      <c r="D114" s="5"/>
      <c r="E114" s="48">
        <v>14.199999999999999</v>
      </c>
      <c r="F114" s="48">
        <f t="shared" si="44"/>
        <v>14.299999999999999</v>
      </c>
      <c r="G114" s="48">
        <f t="shared" si="95"/>
        <v>15.399999999999999</v>
      </c>
      <c r="H114" s="48">
        <f t="shared" si="45"/>
        <v>15.499999999999998</v>
      </c>
      <c r="I114" s="48">
        <v>26</v>
      </c>
      <c r="J114" s="48">
        <f t="shared" si="46"/>
        <v>26.100000000000001</v>
      </c>
      <c r="K114" s="49">
        <v>33.200000000000003</v>
      </c>
      <c r="L114" s="49">
        <f t="shared" si="47"/>
        <v>33.300000000000004</v>
      </c>
      <c r="M114" s="3"/>
      <c r="N114" s="48">
        <v>14</v>
      </c>
      <c r="O114" s="48">
        <f t="shared" si="48"/>
        <v>14.1</v>
      </c>
      <c r="P114" s="49">
        <v>15.4</v>
      </c>
      <c r="Q114" s="49">
        <f t="shared" si="49"/>
        <v>15.5</v>
      </c>
      <c r="R114" s="49">
        <v>27.400000000000102</v>
      </c>
      <c r="S114" s="49">
        <f t="shared" si="94"/>
        <v>27.500000000000103</v>
      </c>
      <c r="T114" s="49">
        <v>34.700000000000003</v>
      </c>
      <c r="U114" s="49">
        <f t="shared" si="51"/>
        <v>34.800000000000004</v>
      </c>
      <c r="Y114" s="2">
        <v>9</v>
      </c>
      <c r="Z114" s="2" t="str">
        <f t="shared" si="96"/>
        <v/>
      </c>
      <c r="AA114" s="2" t="str">
        <f t="shared" si="81"/>
        <v/>
      </c>
      <c r="AB114" s="2" t="str">
        <f t="shared" si="82"/>
        <v/>
      </c>
      <c r="AC114" s="2" t="str">
        <f t="shared" si="83"/>
        <v/>
      </c>
      <c r="AD114" s="2" t="str">
        <f t="shared" si="84"/>
        <v/>
      </c>
      <c r="AE114" s="2" t="str">
        <f t="shared" si="85"/>
        <v/>
      </c>
      <c r="AF114" s="2" t="str">
        <f t="shared" si="86"/>
        <v/>
      </c>
      <c r="AG114" s="2" t="str">
        <f t="shared" si="87"/>
        <v/>
      </c>
      <c r="AH114" s="2" t="str">
        <f t="shared" si="88"/>
        <v/>
      </c>
      <c r="AJ114" s="2" t="e">
        <f>IF(#REF!="","",VLOOKUP(#REF!,$A$5:$C$173,3,))</f>
        <v>#REF!</v>
      </c>
      <c r="AK114" s="2" t="e">
        <f t="shared" si="89"/>
        <v>#REF!</v>
      </c>
      <c r="AL114" s="2" t="e">
        <f t="shared" si="90"/>
        <v>#REF!</v>
      </c>
      <c r="AM114" s="2" t="e">
        <f t="shared" si="90"/>
        <v>#REF!</v>
      </c>
      <c r="AN114" s="2" t="e">
        <f t="shared" si="90"/>
        <v>#REF!</v>
      </c>
      <c r="AO114" s="2" t="e">
        <f t="shared" si="90"/>
        <v>#REF!</v>
      </c>
      <c r="AP114" s="2" t="e">
        <f t="shared" si="90"/>
        <v>#REF!</v>
      </c>
      <c r="AQ114" s="2" t="e">
        <f t="shared" si="90"/>
        <v>#REF!</v>
      </c>
      <c r="AR114" s="2" t="e">
        <f t="shared" si="90"/>
        <v>#REF!</v>
      </c>
      <c r="BA114" s="66" t="str">
        <f t="shared" si="97"/>
        <v/>
      </c>
      <c r="BB114" s="67"/>
      <c r="BC114" s="68"/>
      <c r="BD114" s="68"/>
      <c r="BE114" s="69"/>
      <c r="BF114" s="73">
        <v>37591</v>
      </c>
      <c r="BG114" s="72" t="str">
        <f t="shared" si="98"/>
        <v>14.06</v>
      </c>
      <c r="BH114" s="72">
        <v>40</v>
      </c>
      <c r="BI114" s="72">
        <v>1.3500000000000001</v>
      </c>
      <c r="BJ114" s="72">
        <f t="shared" si="99"/>
        <v>1.8200000000000001</v>
      </c>
      <c r="BK114" s="72">
        <f t="shared" si="100"/>
        <v>21.98</v>
      </c>
      <c r="BL114" s="72" t="e">
        <f t="shared" si="101"/>
        <v>#REF!</v>
      </c>
      <c r="BN114" s="1" t="str">
        <f t="shared" si="68"/>
        <v>14.06</v>
      </c>
      <c r="BO114" s="1">
        <f t="shared" si="69"/>
        <v>6</v>
      </c>
      <c r="BP114" s="1" t="str">
        <f t="shared" si="70"/>
        <v>F</v>
      </c>
      <c r="BQ114" s="1" t="str">
        <f t="shared" si="71"/>
        <v>0</v>
      </c>
      <c r="BT114" s="47">
        <v>14.01</v>
      </c>
      <c r="BU114" s="26">
        <v>1</v>
      </c>
      <c r="BV114" s="26">
        <v>169</v>
      </c>
      <c r="BW114" s="5"/>
      <c r="BX114" s="49">
        <v>1.405</v>
      </c>
      <c r="BY114" s="49">
        <v>1.4059999999999999</v>
      </c>
      <c r="BZ114" s="49">
        <v>1.4820000000000002</v>
      </c>
      <c r="CA114" s="49">
        <v>1.4830000000000001</v>
      </c>
      <c r="CB114" s="49">
        <v>1.7909999999999999</v>
      </c>
      <c r="CC114" s="49">
        <v>1.7919999999999998</v>
      </c>
      <c r="CE114" s="51">
        <v>1.391</v>
      </c>
      <c r="CF114" s="51">
        <v>1.3919999999999999</v>
      </c>
      <c r="CG114" s="51">
        <v>1.46</v>
      </c>
      <c r="CH114" s="51">
        <v>1.4609999999999999</v>
      </c>
      <c r="CI114" s="51">
        <v>1.7390000000000001</v>
      </c>
      <c r="CJ114" s="51">
        <v>1.74</v>
      </c>
      <c r="CM114" s="1" t="e">
        <f>IF('Nutritional Status'!#REF!="","",IF('Nutritional Status'!#REF!&gt;CT114,$CU$3,IF('Nutritional Status'!#REF!&gt;CR114,$CS$3,IF('Nutritional Status'!#REF!&gt;CP114,$CQ$3,$CP$3))))</f>
        <v>#REF!</v>
      </c>
      <c r="CN114" s="2">
        <v>9</v>
      </c>
      <c r="CO114" s="1" t="str">
        <f t="shared" si="61"/>
        <v/>
      </c>
      <c r="CP114" s="1" t="str">
        <f t="shared" si="80"/>
        <v/>
      </c>
      <c r="CQ114" s="1" t="str">
        <f t="shared" si="80"/>
        <v/>
      </c>
      <c r="CR114" s="1" t="str">
        <f t="shared" si="80"/>
        <v/>
      </c>
      <c r="CS114" s="1" t="str">
        <f t="shared" si="80"/>
        <v/>
      </c>
      <c r="CT114" s="1" t="str">
        <f t="shared" si="80"/>
        <v/>
      </c>
      <c r="CU114" s="1" t="str">
        <f t="shared" si="80"/>
        <v/>
      </c>
      <c r="CW114" s="2">
        <v>9</v>
      </c>
      <c r="CX114" s="1" t="e">
        <f t="shared" si="62"/>
        <v>#REF!</v>
      </c>
      <c r="CY114" s="1" t="e">
        <f t="shared" si="91"/>
        <v>#REF!</v>
      </c>
      <c r="CZ114" s="1" t="e">
        <f t="shared" si="92"/>
        <v>#REF!</v>
      </c>
      <c r="DA114" s="1" t="e">
        <f t="shared" si="92"/>
        <v>#REF!</v>
      </c>
      <c r="DB114" s="1" t="e">
        <f t="shared" si="92"/>
        <v>#REF!</v>
      </c>
      <c r="DC114" s="1" t="e">
        <f t="shared" si="92"/>
        <v>#REF!</v>
      </c>
      <c r="DD114" s="1" t="e">
        <f t="shared" si="92"/>
        <v>#REF!</v>
      </c>
    </row>
    <row r="115" ht="15" customHeight="1">
      <c r="A115" s="47">
        <v>14.02</v>
      </c>
      <c r="B115" s="26">
        <v>2</v>
      </c>
      <c r="C115" s="26">
        <v>170</v>
      </c>
      <c r="D115" s="5"/>
      <c r="E115" s="48">
        <v>14.199999999999999</v>
      </c>
      <c r="F115" s="48">
        <f t="shared" si="44"/>
        <v>14.299999999999999</v>
      </c>
      <c r="G115" s="48">
        <f>F115+1.2</f>
        <v>15.499999999999998</v>
      </c>
      <c r="H115" s="48">
        <f t="shared" si="45"/>
        <v>15.599999999999998</v>
      </c>
      <c r="I115" s="48">
        <v>26.100000000000001</v>
      </c>
      <c r="J115" s="48">
        <f t="shared" si="46"/>
        <v>26.200000000000003</v>
      </c>
      <c r="K115" s="49">
        <v>33.299999999999997</v>
      </c>
      <c r="L115" s="49">
        <f t="shared" si="47"/>
        <v>33.399999999999999</v>
      </c>
      <c r="M115" s="3"/>
      <c r="N115" s="48">
        <v>14</v>
      </c>
      <c r="O115" s="48">
        <f t="shared" si="48"/>
        <v>14.1</v>
      </c>
      <c r="P115" s="49">
        <v>15.4</v>
      </c>
      <c r="Q115" s="49">
        <f t="shared" si="49"/>
        <v>15.5</v>
      </c>
      <c r="R115" s="49">
        <v>27.500000000000199</v>
      </c>
      <c r="S115" s="49">
        <f t="shared" si="94"/>
        <v>27.6000000000002</v>
      </c>
      <c r="T115" s="49">
        <v>34.799999999999997</v>
      </c>
      <c r="U115" s="49">
        <f t="shared" si="51"/>
        <v>34.899999999999999</v>
      </c>
      <c r="Y115" s="2">
        <v>10</v>
      </c>
      <c r="Z115" s="2" t="str">
        <f t="shared" si="96"/>
        <v/>
      </c>
      <c r="AA115" s="2" t="str">
        <f t="shared" si="81"/>
        <v/>
      </c>
      <c r="AB115" s="2" t="str">
        <f t="shared" si="82"/>
        <v/>
      </c>
      <c r="AC115" s="2" t="str">
        <f t="shared" si="83"/>
        <v/>
      </c>
      <c r="AD115" s="2" t="str">
        <f t="shared" si="84"/>
        <v/>
      </c>
      <c r="AE115" s="2" t="str">
        <f t="shared" si="85"/>
        <v/>
      </c>
      <c r="AF115" s="2" t="str">
        <f t="shared" si="86"/>
        <v/>
      </c>
      <c r="AG115" s="2" t="str">
        <f t="shared" si="87"/>
        <v/>
      </c>
      <c r="AH115" s="2" t="str">
        <f t="shared" si="88"/>
        <v/>
      </c>
      <c r="AJ115" s="2" t="e">
        <f>IF(#REF!="","",VLOOKUP(#REF!,$A$5:$C$173,3,))</f>
        <v>#REF!</v>
      </c>
      <c r="AK115" s="2" t="e">
        <f t="shared" si="89"/>
        <v>#REF!</v>
      </c>
      <c r="AL115" s="2" t="e">
        <f t="shared" si="90"/>
        <v>#REF!</v>
      </c>
      <c r="AM115" s="2" t="e">
        <f t="shared" si="90"/>
        <v>#REF!</v>
      </c>
      <c r="AN115" s="2" t="e">
        <f t="shared" si="90"/>
        <v>#REF!</v>
      </c>
      <c r="AO115" s="2" t="e">
        <f t="shared" si="90"/>
        <v>#REF!</v>
      </c>
      <c r="AP115" s="2" t="e">
        <f t="shared" si="90"/>
        <v>#REF!</v>
      </c>
      <c r="AQ115" s="2" t="e">
        <f t="shared" si="90"/>
        <v>#REF!</v>
      </c>
      <c r="AR115" s="2" t="e">
        <f t="shared" si="90"/>
        <v>#REF!</v>
      </c>
      <c r="BA115" s="66" t="str">
        <f t="shared" si="97"/>
        <v/>
      </c>
      <c r="BB115" s="67"/>
      <c r="BC115" s="68"/>
      <c r="BD115" s="68"/>
      <c r="BE115" s="69"/>
      <c r="BF115" s="73">
        <v>37215</v>
      </c>
      <c r="BG115" s="72" t="str">
        <f t="shared" si="98"/>
        <v>15.06</v>
      </c>
      <c r="BH115" s="72">
        <v>35</v>
      </c>
      <c r="BI115" s="72">
        <v>1.1100000000000001</v>
      </c>
      <c r="BJ115" s="72">
        <f t="shared" si="99"/>
        <v>1.23</v>
      </c>
      <c r="BK115" s="72">
        <f t="shared" si="100"/>
        <v>28.460000000000001</v>
      </c>
      <c r="BL115" s="72" t="e">
        <f t="shared" si="101"/>
        <v>#REF!</v>
      </c>
      <c r="BN115" s="1" t="str">
        <f t="shared" si="68"/>
        <v>15.06</v>
      </c>
      <c r="BO115" s="1">
        <f t="shared" si="69"/>
        <v>6</v>
      </c>
      <c r="BP115" s="1" t="str">
        <f t="shared" si="70"/>
        <v>F</v>
      </c>
      <c r="BQ115" s="1" t="str">
        <f t="shared" si="71"/>
        <v>0</v>
      </c>
      <c r="BT115" s="47">
        <v>14.02</v>
      </c>
      <c r="BU115" s="26">
        <v>2</v>
      </c>
      <c r="BV115" s="26">
        <v>170</v>
      </c>
      <c r="BW115" s="5"/>
      <c r="BX115" s="49">
        <v>1.4099999999999999</v>
      </c>
      <c r="BY115" s="49">
        <v>1.411</v>
      </c>
      <c r="BZ115" s="49">
        <v>1.4870000000000001</v>
      </c>
      <c r="CA115" s="49">
        <v>1.4880000000000002</v>
      </c>
      <c r="CB115" s="49">
        <v>1.7969999999999999</v>
      </c>
      <c r="CC115" s="49">
        <v>1.7979999999999998</v>
      </c>
      <c r="CE115" s="51">
        <v>1.393</v>
      </c>
      <c r="CF115" s="51">
        <v>1.3940000000000001</v>
      </c>
      <c r="CG115" s="51">
        <v>1.4620000000000002</v>
      </c>
      <c r="CH115" s="51">
        <v>1.4630000000000001</v>
      </c>
      <c r="CI115" s="51">
        <v>1.7409999999999999</v>
      </c>
      <c r="CJ115" s="51">
        <v>1.742</v>
      </c>
      <c r="CM115" s="1" t="e">
        <f>IF('Nutritional Status'!#REF!="","",IF('Nutritional Status'!#REF!&gt;CT115,$CU$3,IF('Nutritional Status'!#REF!&gt;CR115,$CS$3,IF('Nutritional Status'!#REF!&gt;CP115,$CQ$3,$CP$3))))</f>
        <v>#REF!</v>
      </c>
      <c r="CN115" s="2">
        <v>10</v>
      </c>
      <c r="CO115" s="1" t="str">
        <f t="shared" si="61"/>
        <v/>
      </c>
      <c r="CP115" s="1" t="str">
        <f t="shared" si="80"/>
        <v/>
      </c>
      <c r="CQ115" s="1" t="str">
        <f t="shared" si="80"/>
        <v/>
      </c>
      <c r="CR115" s="1" t="str">
        <f t="shared" si="80"/>
        <v/>
      </c>
      <c r="CS115" s="1" t="str">
        <f t="shared" si="80"/>
        <v/>
      </c>
      <c r="CT115" s="1" t="str">
        <f t="shared" si="80"/>
        <v/>
      </c>
      <c r="CU115" s="1" t="str">
        <f t="shared" si="80"/>
        <v/>
      </c>
      <c r="CW115" s="2">
        <v>10</v>
      </c>
      <c r="CX115" s="1" t="e">
        <f t="shared" si="62"/>
        <v>#REF!</v>
      </c>
      <c r="CY115" s="1" t="e">
        <f t="shared" si="91"/>
        <v>#REF!</v>
      </c>
      <c r="CZ115" s="1" t="e">
        <f t="shared" si="92"/>
        <v>#REF!</v>
      </c>
      <c r="DA115" s="1" t="e">
        <f t="shared" si="92"/>
        <v>#REF!</v>
      </c>
      <c r="DB115" s="1" t="e">
        <f t="shared" si="92"/>
        <v>#REF!</v>
      </c>
      <c r="DC115" s="1" t="e">
        <f t="shared" si="92"/>
        <v>#REF!</v>
      </c>
      <c r="DD115" s="1" t="e">
        <f t="shared" si="92"/>
        <v>#REF!</v>
      </c>
    </row>
    <row r="116" ht="15" customHeight="1">
      <c r="A116" s="47">
        <v>14.029999999999999</v>
      </c>
      <c r="B116" s="26">
        <v>3</v>
      </c>
      <c r="C116" s="26">
        <v>171</v>
      </c>
      <c r="D116" s="5"/>
      <c r="E116" s="48">
        <v>14.300000000000001</v>
      </c>
      <c r="F116" s="48">
        <f t="shared" si="44"/>
        <v>14.4</v>
      </c>
      <c r="G116" s="48">
        <f>F116+1.1</f>
        <v>15.5</v>
      </c>
      <c r="H116" s="48">
        <f t="shared" si="45"/>
        <v>15.6</v>
      </c>
      <c r="I116" s="48">
        <v>26.199999999999999</v>
      </c>
      <c r="J116" s="48">
        <f t="shared" si="46"/>
        <v>26.300000000000001</v>
      </c>
      <c r="K116" s="49">
        <v>33.399999999999999</v>
      </c>
      <c r="L116" s="49">
        <f t="shared" si="47"/>
        <v>33.5</v>
      </c>
      <c r="M116" s="3"/>
      <c r="N116" s="48">
        <v>14</v>
      </c>
      <c r="O116" s="48">
        <f t="shared" si="48"/>
        <v>14.1</v>
      </c>
      <c r="P116" s="49">
        <v>15.5</v>
      </c>
      <c r="Q116" s="49">
        <f t="shared" si="49"/>
        <v>15.6</v>
      </c>
      <c r="R116" s="49">
        <v>27.6000000000003</v>
      </c>
      <c r="S116" s="49">
        <f t="shared" si="94"/>
        <v>27.700000000000301</v>
      </c>
      <c r="T116" s="49">
        <v>34.899999999999999</v>
      </c>
      <c r="U116" s="49">
        <f t="shared" si="51"/>
        <v>35</v>
      </c>
      <c r="Y116" s="2">
        <v>11</v>
      </c>
      <c r="Z116" s="2" t="str">
        <f t="shared" si="96"/>
        <v/>
      </c>
      <c r="AA116" s="2" t="str">
        <f t="shared" si="81"/>
        <v/>
      </c>
      <c r="AB116" s="2" t="str">
        <f t="shared" si="82"/>
        <v/>
      </c>
      <c r="AC116" s="2" t="str">
        <f t="shared" si="83"/>
        <v/>
      </c>
      <c r="AD116" s="2" t="str">
        <f t="shared" si="84"/>
        <v/>
      </c>
      <c r="AE116" s="2" t="str">
        <f t="shared" si="85"/>
        <v/>
      </c>
      <c r="AF116" s="2" t="str">
        <f t="shared" si="86"/>
        <v/>
      </c>
      <c r="AG116" s="2" t="str">
        <f t="shared" si="87"/>
        <v/>
      </c>
      <c r="AH116" s="2" t="str">
        <f t="shared" si="88"/>
        <v/>
      </c>
      <c r="AJ116" s="2" t="e">
        <f>IF(#REF!="","",VLOOKUP(#REF!,$A$5:$C$173,3,))</f>
        <v>#REF!</v>
      </c>
      <c r="AK116" s="2" t="e">
        <f t="shared" si="89"/>
        <v>#REF!</v>
      </c>
      <c r="AL116" s="2" t="e">
        <f t="shared" si="90"/>
        <v>#REF!</v>
      </c>
      <c r="AM116" s="2" t="e">
        <f t="shared" si="90"/>
        <v>#REF!</v>
      </c>
      <c r="AN116" s="2" t="e">
        <f t="shared" si="90"/>
        <v>#REF!</v>
      </c>
      <c r="AO116" s="2" t="e">
        <f t="shared" si="90"/>
        <v>#REF!</v>
      </c>
      <c r="AP116" s="2" t="e">
        <f t="shared" si="90"/>
        <v>#REF!</v>
      </c>
      <c r="AQ116" s="2" t="e">
        <f t="shared" si="90"/>
        <v>#REF!</v>
      </c>
      <c r="AR116" s="2" t="e">
        <f t="shared" si="90"/>
        <v>#REF!</v>
      </c>
      <c r="BA116" s="66" t="str">
        <f t="shared" si="97"/>
        <v/>
      </c>
      <c r="BB116" s="67"/>
      <c r="BC116" s="68"/>
      <c r="BD116" s="68"/>
      <c r="BE116" s="69"/>
      <c r="BF116" s="73">
        <v>37900</v>
      </c>
      <c r="BG116" s="72" t="str">
        <f t="shared" si="98"/>
        <v>13.08</v>
      </c>
      <c r="BH116" s="72">
        <v>24</v>
      </c>
      <c r="BI116" s="72">
        <v>1.1399999999999999</v>
      </c>
      <c r="BJ116" s="72">
        <f t="shared" si="99"/>
        <v>1.3</v>
      </c>
      <c r="BK116" s="72">
        <f t="shared" si="100"/>
        <v>18.460000000000001</v>
      </c>
      <c r="BL116" s="72" t="e">
        <f t="shared" si="101"/>
        <v>#REF!</v>
      </c>
      <c r="BN116" s="1" t="str">
        <f t="shared" si="68"/>
        <v>13.08</v>
      </c>
      <c r="BO116" s="1">
        <f t="shared" si="69"/>
        <v>8</v>
      </c>
      <c r="BP116" s="1" t="str">
        <f t="shared" si="70"/>
        <v>F</v>
      </c>
      <c r="BQ116" s="1" t="str">
        <f t="shared" si="71"/>
        <v>0</v>
      </c>
      <c r="BT116" s="47">
        <v>14.029999999999999</v>
      </c>
      <c r="BU116" s="26">
        <v>3</v>
      </c>
      <c r="BV116" s="26">
        <v>171</v>
      </c>
      <c r="BW116" s="5"/>
      <c r="BX116" s="49">
        <v>1.415</v>
      </c>
      <c r="BY116" s="49">
        <v>1.4159999999999999</v>
      </c>
      <c r="BZ116" s="49">
        <v>1.4920000000000002</v>
      </c>
      <c r="CA116" s="49">
        <v>1.4930000000000001</v>
      </c>
      <c r="CB116" s="49">
        <v>1.8030000000000002</v>
      </c>
      <c r="CC116" s="49">
        <v>1.804</v>
      </c>
      <c r="CE116" s="51">
        <v>1.395</v>
      </c>
      <c r="CF116" s="51">
        <v>1.3959999999999999</v>
      </c>
      <c r="CG116" s="51">
        <v>1.464</v>
      </c>
      <c r="CH116" s="51">
        <v>1.4650000000000001</v>
      </c>
      <c r="CI116" s="51">
        <v>1.742</v>
      </c>
      <c r="CJ116" s="51">
        <v>1.7429999999999999</v>
      </c>
      <c r="CM116" s="1" t="e">
        <f>IF('Nutritional Status'!#REF!="","",IF('Nutritional Status'!#REF!&gt;CT116,$CU$3,IF('Nutritional Status'!#REF!&gt;CR116,$CS$3,IF('Nutritional Status'!#REF!&gt;CP116,$CQ$3,$CP$3))))</f>
        <v>#REF!</v>
      </c>
      <c r="CN116" s="2">
        <v>11</v>
      </c>
      <c r="CO116" s="1" t="str">
        <f t="shared" si="61"/>
        <v/>
      </c>
      <c r="CP116" s="1" t="str">
        <f t="shared" si="80"/>
        <v/>
      </c>
      <c r="CQ116" s="1" t="str">
        <f t="shared" si="80"/>
        <v/>
      </c>
      <c r="CR116" s="1" t="str">
        <f t="shared" si="80"/>
        <v/>
      </c>
      <c r="CS116" s="1" t="str">
        <f t="shared" si="80"/>
        <v/>
      </c>
      <c r="CT116" s="1" t="str">
        <f t="shared" si="80"/>
        <v/>
      </c>
      <c r="CU116" s="1" t="str">
        <f t="shared" si="80"/>
        <v/>
      </c>
      <c r="CW116" s="2">
        <v>11</v>
      </c>
      <c r="CX116" s="1" t="e">
        <f t="shared" si="62"/>
        <v>#REF!</v>
      </c>
      <c r="CY116" s="1" t="e">
        <f t="shared" si="91"/>
        <v>#REF!</v>
      </c>
      <c r="CZ116" s="1" t="e">
        <f t="shared" si="92"/>
        <v>#REF!</v>
      </c>
      <c r="DA116" s="1" t="e">
        <f t="shared" si="92"/>
        <v>#REF!</v>
      </c>
      <c r="DB116" s="1" t="e">
        <f t="shared" si="92"/>
        <v>#REF!</v>
      </c>
      <c r="DC116" s="1" t="e">
        <f t="shared" si="92"/>
        <v>#REF!</v>
      </c>
      <c r="DD116" s="1" t="e">
        <f t="shared" si="92"/>
        <v>#REF!</v>
      </c>
    </row>
    <row r="117" ht="15" customHeight="1">
      <c r="A117" s="47">
        <v>14.039999999999999</v>
      </c>
      <c r="B117" s="26">
        <v>4</v>
      </c>
      <c r="C117" s="26">
        <v>172</v>
      </c>
      <c r="D117" s="5"/>
      <c r="E117" s="48">
        <v>14.300000000000001</v>
      </c>
      <c r="F117" s="48">
        <f t="shared" si="44"/>
        <v>14.4</v>
      </c>
      <c r="G117" s="48">
        <f>F117+1.2</f>
        <v>15.6</v>
      </c>
      <c r="H117" s="48">
        <f t="shared" si="45"/>
        <v>15.699999999999999</v>
      </c>
      <c r="I117" s="48">
        <v>26.300000000000001</v>
      </c>
      <c r="J117" s="48">
        <f t="shared" si="46"/>
        <v>26.400000000000002</v>
      </c>
      <c r="K117" s="49">
        <v>33.5</v>
      </c>
      <c r="L117" s="49">
        <f t="shared" si="47"/>
        <v>33.600000000000001</v>
      </c>
      <c r="M117" s="3"/>
      <c r="N117" s="48">
        <v>14</v>
      </c>
      <c r="O117" s="48">
        <f t="shared" si="48"/>
        <v>14.1</v>
      </c>
      <c r="P117" s="49">
        <v>15.5</v>
      </c>
      <c r="Q117" s="49">
        <f t="shared" si="49"/>
        <v>15.6</v>
      </c>
      <c r="R117" s="49">
        <v>27.700000000000401</v>
      </c>
      <c r="S117" s="49">
        <f t="shared" si="94"/>
        <v>27.800000000000402</v>
      </c>
      <c r="T117" s="49">
        <v>35</v>
      </c>
      <c r="U117" s="49">
        <f t="shared" si="51"/>
        <v>35.100000000000001</v>
      </c>
      <c r="Y117" s="2">
        <v>12</v>
      </c>
      <c r="Z117" s="2" t="e">
        <f t="shared" ref="Z117:Z118" si="102">IF('Nutritional Status'!#REF!="","",VLOOKUP('Nutritional Status'!#REF!,$A$5:$C$173,3,))</f>
        <v>#REF!</v>
      </c>
      <c r="AA117" s="2" t="e">
        <f t="shared" si="81"/>
        <v>#REF!</v>
      </c>
      <c r="AB117" s="2" t="e">
        <f t="shared" si="82"/>
        <v>#REF!</v>
      </c>
      <c r="AC117" s="2" t="e">
        <f t="shared" si="83"/>
        <v>#REF!</v>
      </c>
      <c r="AD117" s="2" t="e">
        <f t="shared" si="84"/>
        <v>#REF!</v>
      </c>
      <c r="AE117" s="2" t="e">
        <f t="shared" si="85"/>
        <v>#REF!</v>
      </c>
      <c r="AF117" s="2" t="e">
        <f t="shared" si="86"/>
        <v>#REF!</v>
      </c>
      <c r="AG117" s="2" t="e">
        <f t="shared" si="87"/>
        <v>#REF!</v>
      </c>
      <c r="AH117" s="2" t="e">
        <f t="shared" si="88"/>
        <v>#REF!</v>
      </c>
      <c r="AJ117" s="2" t="e">
        <f>IF(#REF!="","",VLOOKUP(#REF!,$A$5:$C$173,3,))</f>
        <v>#REF!</v>
      </c>
      <c r="AK117" s="2" t="e">
        <f t="shared" si="89"/>
        <v>#REF!</v>
      </c>
      <c r="AL117" s="2" t="e">
        <f t="shared" si="90"/>
        <v>#REF!</v>
      </c>
      <c r="AM117" s="2" t="e">
        <f t="shared" si="90"/>
        <v>#REF!</v>
      </c>
      <c r="AN117" s="2" t="e">
        <f t="shared" si="90"/>
        <v>#REF!</v>
      </c>
      <c r="AO117" s="2" t="e">
        <f t="shared" si="90"/>
        <v>#REF!</v>
      </c>
      <c r="AP117" s="2" t="e">
        <f t="shared" si="90"/>
        <v>#REF!</v>
      </c>
      <c r="AQ117" s="2" t="e">
        <f t="shared" si="90"/>
        <v>#REF!</v>
      </c>
      <c r="AR117" s="2" t="e">
        <f t="shared" si="90"/>
        <v>#REF!</v>
      </c>
      <c r="BA117" s="66" t="str">
        <f t="shared" si="97"/>
        <v/>
      </c>
      <c r="BB117" s="67"/>
      <c r="BC117" s="68"/>
      <c r="BD117" s="68"/>
      <c r="BE117" s="69"/>
      <c r="BF117" s="73">
        <v>37312</v>
      </c>
      <c r="BG117" s="72" t="str">
        <f t="shared" si="98"/>
        <v>15.03</v>
      </c>
      <c r="BH117" s="72">
        <v>20</v>
      </c>
      <c r="BI117" s="72">
        <v>1.3500000000000001</v>
      </c>
      <c r="BJ117" s="72">
        <f t="shared" si="99"/>
        <v>1.8200000000000001</v>
      </c>
      <c r="BK117" s="72">
        <f t="shared" si="100"/>
        <v>10.99</v>
      </c>
      <c r="BL117" s="72" t="e">
        <f t="shared" si="101"/>
        <v>#REF!</v>
      </c>
      <c r="BN117" s="1" t="str">
        <f t="shared" si="68"/>
        <v>15.03</v>
      </c>
      <c r="BO117" s="1">
        <f t="shared" si="69"/>
        <v>3</v>
      </c>
      <c r="BP117" s="1" t="str">
        <f t="shared" si="70"/>
        <v>F</v>
      </c>
      <c r="BQ117" s="1" t="str">
        <f t="shared" si="71"/>
        <v>0</v>
      </c>
      <c r="BT117" s="47">
        <v>14.039999999999999</v>
      </c>
      <c r="BU117" s="26">
        <v>4</v>
      </c>
      <c r="BV117" s="26">
        <v>172</v>
      </c>
      <c r="BW117" s="5"/>
      <c r="BX117" s="49">
        <v>1.4199999999999999</v>
      </c>
      <c r="BY117" s="49">
        <v>1.421</v>
      </c>
      <c r="BZ117" s="49">
        <v>1.4970000000000001</v>
      </c>
      <c r="CA117" s="49">
        <v>1.4980000000000002</v>
      </c>
      <c r="CB117" s="49">
        <v>1.8080000000000001</v>
      </c>
      <c r="CC117" s="49">
        <v>1.8090000000000002</v>
      </c>
      <c r="CE117" s="51">
        <v>1.3970000000000002</v>
      </c>
      <c r="CF117" s="51">
        <v>1.3980000000000001</v>
      </c>
      <c r="CG117" s="51">
        <v>1.466</v>
      </c>
      <c r="CH117" s="51">
        <v>1.4669999999999999</v>
      </c>
      <c r="CI117" s="51">
        <v>1.744</v>
      </c>
      <c r="CJ117" s="51">
        <v>1.7450000000000001</v>
      </c>
      <c r="CM117" s="1" t="e">
        <f>IF('Nutritional Status'!#REF!="","",IF('Nutritional Status'!#REF!&gt;CT117,$CU$3,IF('Nutritional Status'!#REF!&gt;CR117,$CS$3,IF('Nutritional Status'!#REF!&gt;CP117,$CQ$3,$CP$3))))</f>
        <v>#REF!</v>
      </c>
      <c r="CN117" s="2">
        <v>12</v>
      </c>
      <c r="CO117" s="1" t="e">
        <f t="shared" si="61"/>
        <v>#REF!</v>
      </c>
      <c r="CP117" s="1" t="e">
        <f t="shared" si="80"/>
        <v>#REF!</v>
      </c>
      <c r="CQ117" s="1" t="e">
        <f t="shared" si="80"/>
        <v>#REF!</v>
      </c>
      <c r="CR117" s="1" t="e">
        <f t="shared" si="80"/>
        <v>#REF!</v>
      </c>
      <c r="CS117" s="1" t="e">
        <f t="shared" si="80"/>
        <v>#REF!</v>
      </c>
      <c r="CT117" s="1" t="e">
        <f t="shared" si="80"/>
        <v>#REF!</v>
      </c>
      <c r="CU117" s="1" t="e">
        <f t="shared" si="80"/>
        <v>#REF!</v>
      </c>
      <c r="CW117" s="2">
        <v>12</v>
      </c>
      <c r="CX117" s="1" t="e">
        <f t="shared" si="62"/>
        <v>#REF!</v>
      </c>
      <c r="CY117" s="1" t="e">
        <f t="shared" si="91"/>
        <v>#REF!</v>
      </c>
      <c r="CZ117" s="1" t="e">
        <f t="shared" si="92"/>
        <v>#REF!</v>
      </c>
      <c r="DA117" s="1" t="e">
        <f t="shared" si="92"/>
        <v>#REF!</v>
      </c>
      <c r="DB117" s="1" t="e">
        <f t="shared" si="92"/>
        <v>#REF!</v>
      </c>
      <c r="DC117" s="1" t="e">
        <f t="shared" si="92"/>
        <v>#REF!</v>
      </c>
      <c r="DD117" s="1" t="e">
        <f t="shared" si="92"/>
        <v>#REF!</v>
      </c>
    </row>
    <row r="118" ht="15" customHeight="1">
      <c r="A118" s="47">
        <v>14.050000000000001</v>
      </c>
      <c r="B118" s="26">
        <v>5</v>
      </c>
      <c r="C118" s="26">
        <v>173</v>
      </c>
      <c r="D118" s="5"/>
      <c r="E118" s="48">
        <v>14.4</v>
      </c>
      <c r="F118" s="48">
        <f t="shared" si="44"/>
        <v>14.5</v>
      </c>
      <c r="G118" s="48">
        <f t="shared" ref="G118:G121" si="103">F118+1.1</f>
        <v>15.6</v>
      </c>
      <c r="H118" s="48">
        <f t="shared" si="45"/>
        <v>15.699999999999999</v>
      </c>
      <c r="I118" s="48">
        <v>26.399999999999999</v>
      </c>
      <c r="J118" s="48">
        <f t="shared" si="46"/>
        <v>26.5</v>
      </c>
      <c r="K118" s="49">
        <v>33.5</v>
      </c>
      <c r="L118" s="49">
        <f t="shared" si="47"/>
        <v>33.600000000000001</v>
      </c>
      <c r="M118" s="3"/>
      <c r="N118" s="48">
        <v>14.1</v>
      </c>
      <c r="O118" s="48">
        <f t="shared" si="48"/>
        <v>14.199999999999999</v>
      </c>
      <c r="P118" s="49">
        <v>15.5</v>
      </c>
      <c r="Q118" s="49">
        <f t="shared" si="49"/>
        <v>15.6</v>
      </c>
      <c r="R118" s="49">
        <v>27.699999999999999</v>
      </c>
      <c r="S118" s="49">
        <f t="shared" si="94"/>
        <v>27.800000000000001</v>
      </c>
      <c r="T118" s="49">
        <v>35.100000000000001</v>
      </c>
      <c r="U118" s="49">
        <f t="shared" si="51"/>
        <v>35.200000000000003</v>
      </c>
      <c r="Y118" s="2">
        <v>13</v>
      </c>
      <c r="Z118" s="2" t="e">
        <f t="shared" si="102"/>
        <v>#REF!</v>
      </c>
      <c r="AA118" s="2" t="e">
        <f t="shared" si="81"/>
        <v>#REF!</v>
      </c>
      <c r="AB118" s="2" t="e">
        <f t="shared" si="82"/>
        <v>#REF!</v>
      </c>
      <c r="AC118" s="2" t="e">
        <f t="shared" si="83"/>
        <v>#REF!</v>
      </c>
      <c r="AD118" s="2" t="e">
        <f t="shared" si="84"/>
        <v>#REF!</v>
      </c>
      <c r="AE118" s="2" t="e">
        <f t="shared" si="85"/>
        <v>#REF!</v>
      </c>
      <c r="AF118" s="2" t="e">
        <f t="shared" si="86"/>
        <v>#REF!</v>
      </c>
      <c r="AG118" s="2" t="e">
        <f t="shared" si="87"/>
        <v>#REF!</v>
      </c>
      <c r="AH118" s="2" t="e">
        <f t="shared" si="88"/>
        <v>#REF!</v>
      </c>
      <c r="AJ118" s="2" t="e">
        <f>IF(#REF!="","",VLOOKUP(#REF!,$A$5:$C$173,3,))</f>
        <v>#REF!</v>
      </c>
      <c r="AK118" s="2" t="e">
        <f t="shared" si="89"/>
        <v>#REF!</v>
      </c>
      <c r="AL118" s="2" t="e">
        <f t="shared" si="90"/>
        <v>#REF!</v>
      </c>
      <c r="AM118" s="2" t="e">
        <f t="shared" si="90"/>
        <v>#REF!</v>
      </c>
      <c r="AN118" s="2" t="e">
        <f t="shared" si="90"/>
        <v>#REF!</v>
      </c>
      <c r="AO118" s="2" t="e">
        <f t="shared" si="90"/>
        <v>#REF!</v>
      </c>
      <c r="AP118" s="2" t="e">
        <f t="shared" si="90"/>
        <v>#REF!</v>
      </c>
      <c r="AQ118" s="2" t="e">
        <f t="shared" si="90"/>
        <v>#REF!</v>
      </c>
      <c r="AR118" s="2" t="e">
        <f t="shared" si="90"/>
        <v>#REF!</v>
      </c>
      <c r="BA118" s="66" t="str">
        <f t="shared" si="97"/>
        <v/>
      </c>
      <c r="BB118" s="67"/>
      <c r="BC118" s="68"/>
      <c r="BD118" s="68"/>
      <c r="BE118" s="69"/>
      <c r="BF118" s="73">
        <v>36386</v>
      </c>
      <c r="BG118" s="72" t="str">
        <f t="shared" si="98"/>
        <v>17.10</v>
      </c>
      <c r="BH118" s="72">
        <v>20</v>
      </c>
      <c r="BI118" s="72">
        <v>1.1100000000000001</v>
      </c>
      <c r="BJ118" s="72">
        <f t="shared" si="99"/>
        <v>1.23</v>
      </c>
      <c r="BK118" s="72">
        <f t="shared" si="100"/>
        <v>16.260000000000002</v>
      </c>
      <c r="BL118" s="72" t="str">
        <f t="shared" si="101"/>
        <v xml:space="preserve">Severely Wasted</v>
      </c>
      <c r="BN118" s="1" t="str">
        <f t="shared" si="68"/>
        <v>17.10</v>
      </c>
      <c r="BO118" s="1">
        <f t="shared" si="69"/>
        <v>10</v>
      </c>
      <c r="BP118" s="1" t="str">
        <f t="shared" si="70"/>
        <v>F</v>
      </c>
      <c r="BQ118" s="1" t="str">
        <f t="shared" si="71"/>
        <v>0</v>
      </c>
      <c r="BT118" s="47">
        <v>14.050000000000001</v>
      </c>
      <c r="BU118" s="26">
        <v>5</v>
      </c>
      <c r="BV118" s="26">
        <v>173</v>
      </c>
      <c r="BW118" s="5"/>
      <c r="BX118" s="49">
        <v>1.4240000000000002</v>
      </c>
      <c r="BY118" s="49">
        <v>1.425</v>
      </c>
      <c r="BZ118" s="49">
        <v>1.5020000000000002</v>
      </c>
      <c r="CA118" s="49">
        <v>1.5030000000000001</v>
      </c>
      <c r="CB118" s="49">
        <v>1.8130000000000002</v>
      </c>
      <c r="CC118" s="49">
        <v>1.8140000000000001</v>
      </c>
      <c r="CE118" s="51">
        <v>1.399</v>
      </c>
      <c r="CF118" s="51">
        <v>1.3999999999999999</v>
      </c>
      <c r="CG118" s="51">
        <v>1.4680000000000002</v>
      </c>
      <c r="CH118" s="51">
        <v>1.4690000000000001</v>
      </c>
      <c r="CI118" s="51">
        <v>1.746</v>
      </c>
      <c r="CJ118" s="51">
        <v>1.7469999999999999</v>
      </c>
      <c r="CM118" s="1" t="e">
        <f>IF('Nutritional Status'!#REF!="","",IF('Nutritional Status'!#REF!&gt;CT118,$CU$3,IF('Nutritional Status'!#REF!&gt;CR118,$CS$3,IF('Nutritional Status'!#REF!&gt;CP118,$CQ$3,$CP$3))))</f>
        <v>#REF!</v>
      </c>
      <c r="CN118" s="2">
        <v>13</v>
      </c>
      <c r="CO118" s="1" t="e">
        <f t="shared" si="61"/>
        <v>#REF!</v>
      </c>
      <c r="CP118" s="1" t="e">
        <f t="shared" si="80"/>
        <v>#REF!</v>
      </c>
      <c r="CQ118" s="1" t="e">
        <f t="shared" si="80"/>
        <v>#REF!</v>
      </c>
      <c r="CR118" s="1" t="e">
        <f t="shared" si="80"/>
        <v>#REF!</v>
      </c>
      <c r="CS118" s="1" t="e">
        <f t="shared" si="80"/>
        <v>#REF!</v>
      </c>
      <c r="CT118" s="1" t="e">
        <f t="shared" si="80"/>
        <v>#REF!</v>
      </c>
      <c r="CU118" s="1" t="e">
        <f t="shared" si="80"/>
        <v>#REF!</v>
      </c>
      <c r="CW118" s="2">
        <v>13</v>
      </c>
      <c r="CX118" s="1" t="e">
        <f t="shared" si="62"/>
        <v>#REF!</v>
      </c>
      <c r="CY118" s="1" t="e">
        <f t="shared" si="91"/>
        <v>#REF!</v>
      </c>
      <c r="CZ118" s="1" t="e">
        <f t="shared" si="92"/>
        <v>#REF!</v>
      </c>
      <c r="DA118" s="1" t="e">
        <f t="shared" si="92"/>
        <v>#REF!</v>
      </c>
      <c r="DB118" s="1" t="e">
        <f t="shared" si="92"/>
        <v>#REF!</v>
      </c>
      <c r="DC118" s="1" t="e">
        <f t="shared" si="92"/>
        <v>#REF!</v>
      </c>
      <c r="DD118" s="1" t="e">
        <f t="shared" si="92"/>
        <v>#REF!</v>
      </c>
    </row>
    <row r="119" ht="15" customHeight="1">
      <c r="A119" s="47">
        <v>14.06</v>
      </c>
      <c r="B119" s="26">
        <v>6</v>
      </c>
      <c r="C119" s="26">
        <v>174</v>
      </c>
      <c r="D119" s="5"/>
      <c r="E119" s="48">
        <v>14.4</v>
      </c>
      <c r="F119" s="48">
        <f t="shared" si="44"/>
        <v>14.5</v>
      </c>
      <c r="G119" s="48">
        <f t="shared" si="103"/>
        <v>15.6</v>
      </c>
      <c r="H119" s="48">
        <f t="shared" si="45"/>
        <v>15.699999999999999</v>
      </c>
      <c r="I119" s="48">
        <v>26.5</v>
      </c>
      <c r="J119" s="48">
        <f t="shared" si="46"/>
        <v>26.600000000000001</v>
      </c>
      <c r="K119" s="49">
        <v>33.600000000000001</v>
      </c>
      <c r="L119" s="49">
        <f t="shared" si="47"/>
        <v>33.700000000000003</v>
      </c>
      <c r="M119" s="3"/>
      <c r="N119" s="48">
        <v>14.1</v>
      </c>
      <c r="O119" s="48">
        <f t="shared" si="48"/>
        <v>14.199999999999999</v>
      </c>
      <c r="P119" s="49">
        <v>15.6</v>
      </c>
      <c r="Q119" s="49">
        <f t="shared" si="49"/>
        <v>15.699999999999999</v>
      </c>
      <c r="R119" s="49">
        <v>27.800000000000502</v>
      </c>
      <c r="S119" s="49">
        <f t="shared" si="94"/>
        <v>27.900000000000503</v>
      </c>
      <c r="T119" s="49">
        <v>35.100000000000001</v>
      </c>
      <c r="U119" s="49">
        <f t="shared" si="51"/>
        <v>35.200000000000003</v>
      </c>
      <c r="Y119" s="2">
        <v>14</v>
      </c>
      <c r="Z119" s="2" t="str">
        <f t="shared" ref="Z119:Z121" si="104">IF('Nutritional Status'!C71="","",VLOOKUP('Nutritional Status'!#REF!,$A$5:$C$173,3,))</f>
        <v/>
      </c>
      <c r="AA119" s="2" t="str">
        <f t="shared" si="81"/>
        <v/>
      </c>
      <c r="AB119" s="2" t="str">
        <f t="shared" si="82"/>
        <v/>
      </c>
      <c r="AC119" s="2" t="str">
        <f t="shared" si="83"/>
        <v/>
      </c>
      <c r="AD119" s="2" t="str">
        <f t="shared" si="84"/>
        <v/>
      </c>
      <c r="AE119" s="2" t="str">
        <f t="shared" si="85"/>
        <v/>
      </c>
      <c r="AF119" s="2" t="str">
        <f t="shared" si="86"/>
        <v/>
      </c>
      <c r="AG119" s="2" t="str">
        <f t="shared" si="87"/>
        <v/>
      </c>
      <c r="AH119" s="2" t="str">
        <f t="shared" si="88"/>
        <v/>
      </c>
      <c r="AJ119" s="2" t="e">
        <f>IF(#REF!="","",VLOOKUP(#REF!,$A$5:$C$173,3,))</f>
        <v>#REF!</v>
      </c>
      <c r="AK119" s="2" t="e">
        <f t="shared" si="89"/>
        <v>#REF!</v>
      </c>
      <c r="AL119" s="2" t="e">
        <f t="shared" si="90"/>
        <v>#REF!</v>
      </c>
      <c r="AM119" s="2" t="e">
        <f t="shared" si="90"/>
        <v>#REF!</v>
      </c>
      <c r="AN119" s="2" t="e">
        <f t="shared" si="90"/>
        <v>#REF!</v>
      </c>
      <c r="AO119" s="2" t="e">
        <f t="shared" si="90"/>
        <v>#REF!</v>
      </c>
      <c r="AP119" s="2" t="e">
        <f t="shared" si="90"/>
        <v>#REF!</v>
      </c>
      <c r="AQ119" s="2" t="e">
        <f t="shared" si="90"/>
        <v>#REF!</v>
      </c>
      <c r="AR119" s="2" t="e">
        <f t="shared" si="90"/>
        <v>#REF!</v>
      </c>
      <c r="BA119" s="66" t="str">
        <f t="shared" si="97"/>
        <v/>
      </c>
      <c r="BB119" s="67"/>
      <c r="BC119" s="68"/>
      <c r="BD119" s="68"/>
      <c r="BE119" s="69"/>
      <c r="BF119" s="73">
        <v>37900</v>
      </c>
      <c r="BG119" s="72" t="str">
        <f t="shared" si="98"/>
        <v>13.08</v>
      </c>
      <c r="BH119" s="72">
        <v>40</v>
      </c>
      <c r="BI119" s="72">
        <v>1.1399999999999999</v>
      </c>
      <c r="BJ119" s="72">
        <f t="shared" si="99"/>
        <v>1.3</v>
      </c>
      <c r="BK119" s="72">
        <f t="shared" si="100"/>
        <v>30.77</v>
      </c>
      <c r="BL119" s="72" t="str">
        <f t="shared" si="101"/>
        <v xml:space="preserve">Severely Wasted</v>
      </c>
      <c r="BN119" s="1" t="str">
        <f t="shared" si="68"/>
        <v>13.08</v>
      </c>
      <c r="BO119" s="1">
        <f t="shared" si="69"/>
        <v>8</v>
      </c>
      <c r="BP119" s="1" t="str">
        <f t="shared" si="70"/>
        <v>F</v>
      </c>
      <c r="BQ119" s="1" t="str">
        <f t="shared" si="71"/>
        <v>0</v>
      </c>
      <c r="BT119" s="47">
        <v>14.06</v>
      </c>
      <c r="BU119" s="26">
        <v>6</v>
      </c>
      <c r="BV119" s="26">
        <v>174</v>
      </c>
      <c r="BW119" s="5"/>
      <c r="BX119" s="49">
        <v>1.429</v>
      </c>
      <c r="BY119" s="49">
        <v>1.4299999999999999</v>
      </c>
      <c r="BZ119" s="49">
        <v>1.5070000000000001</v>
      </c>
      <c r="CA119" s="49">
        <v>1.508</v>
      </c>
      <c r="CB119" s="49">
        <v>1.8180000000000001</v>
      </c>
      <c r="CC119" s="49">
        <v>1.819</v>
      </c>
      <c r="CE119" s="51">
        <v>1.3999999999999999</v>
      </c>
      <c r="CF119" s="51">
        <v>1.401</v>
      </c>
      <c r="CG119" s="51">
        <v>1.47</v>
      </c>
      <c r="CH119" s="51">
        <v>1.4709999999999999</v>
      </c>
      <c r="CI119" s="51">
        <v>1.7469999999999999</v>
      </c>
      <c r="CJ119" s="51">
        <v>1.7479999999999998</v>
      </c>
      <c r="CM119" s="1" t="e">
        <f>IF('Nutritional Status'!#REF!="","",IF('Nutritional Status'!#REF!&gt;CT119,$CU$3,IF('Nutritional Status'!#REF!&gt;CR119,$CS$3,IF('Nutritional Status'!#REF!&gt;CP119,$CQ$3,$CP$3))))</f>
        <v>#REF!</v>
      </c>
      <c r="CN119" s="2">
        <v>14</v>
      </c>
      <c r="CO119" s="1" t="str">
        <f t="shared" si="61"/>
        <v/>
      </c>
      <c r="CP119" s="1" t="str">
        <f t="shared" si="80"/>
        <v/>
      </c>
      <c r="CQ119" s="1" t="str">
        <f t="shared" si="80"/>
        <v/>
      </c>
      <c r="CR119" s="1" t="str">
        <f t="shared" si="80"/>
        <v/>
      </c>
      <c r="CS119" s="1" t="str">
        <f t="shared" si="80"/>
        <v/>
      </c>
      <c r="CT119" s="1" t="str">
        <f t="shared" si="80"/>
        <v/>
      </c>
      <c r="CU119" s="1" t="str">
        <f t="shared" si="80"/>
        <v/>
      </c>
      <c r="CW119" s="2">
        <v>14</v>
      </c>
      <c r="CX119" s="1" t="e">
        <f t="shared" si="62"/>
        <v>#REF!</v>
      </c>
      <c r="CY119" s="1" t="e">
        <f t="shared" si="91"/>
        <v>#REF!</v>
      </c>
      <c r="CZ119" s="1" t="e">
        <f t="shared" si="92"/>
        <v>#REF!</v>
      </c>
      <c r="DA119" s="1" t="e">
        <f t="shared" si="92"/>
        <v>#REF!</v>
      </c>
      <c r="DB119" s="1" t="e">
        <f t="shared" si="92"/>
        <v>#REF!</v>
      </c>
      <c r="DC119" s="1" t="e">
        <f t="shared" si="92"/>
        <v>#REF!</v>
      </c>
      <c r="DD119" s="1" t="e">
        <f t="shared" si="92"/>
        <v>#REF!</v>
      </c>
    </row>
    <row r="120" ht="15" customHeight="1">
      <c r="A120" s="47">
        <v>14.07</v>
      </c>
      <c r="B120" s="26">
        <v>7</v>
      </c>
      <c r="C120" s="26">
        <v>175</v>
      </c>
      <c r="D120" s="5"/>
      <c r="E120" s="48">
        <v>14.4</v>
      </c>
      <c r="F120" s="48">
        <f t="shared" si="44"/>
        <v>14.5</v>
      </c>
      <c r="G120" s="48">
        <v>15.699999999999999</v>
      </c>
      <c r="H120" s="48">
        <f t="shared" si="45"/>
        <v>15.799999999999999</v>
      </c>
      <c r="I120" s="48">
        <v>26.5</v>
      </c>
      <c r="J120" s="48">
        <f t="shared" si="46"/>
        <v>26.600000000000001</v>
      </c>
      <c r="K120" s="49">
        <v>33.700000000000003</v>
      </c>
      <c r="L120" s="49">
        <f t="shared" si="47"/>
        <v>33.800000000000004</v>
      </c>
      <c r="M120" s="3"/>
      <c r="N120" s="48">
        <v>14.1</v>
      </c>
      <c r="O120" s="48">
        <f t="shared" si="48"/>
        <v>14.199999999999999</v>
      </c>
      <c r="P120" s="49">
        <v>15.6</v>
      </c>
      <c r="Q120" s="49">
        <f t="shared" si="49"/>
        <v>15.699999999999999</v>
      </c>
      <c r="R120" s="49">
        <v>27.899999999999999</v>
      </c>
      <c r="S120" s="49">
        <f t="shared" si="94"/>
        <v>28</v>
      </c>
      <c r="T120" s="49">
        <v>35.200000000000003</v>
      </c>
      <c r="U120" s="49">
        <f t="shared" si="51"/>
        <v>35.300000000000004</v>
      </c>
      <c r="Y120" s="2">
        <v>15</v>
      </c>
      <c r="Z120" s="2" t="str">
        <f t="shared" si="104"/>
        <v/>
      </c>
      <c r="AA120" s="2" t="str">
        <f t="shared" si="81"/>
        <v/>
      </c>
      <c r="AB120" s="2" t="str">
        <f t="shared" si="82"/>
        <v/>
      </c>
      <c r="AC120" s="2" t="str">
        <f t="shared" si="83"/>
        <v/>
      </c>
      <c r="AD120" s="2" t="str">
        <f t="shared" si="84"/>
        <v/>
      </c>
      <c r="AE120" s="2" t="str">
        <f t="shared" si="85"/>
        <v/>
      </c>
      <c r="AF120" s="2" t="str">
        <f t="shared" si="86"/>
        <v/>
      </c>
      <c r="AG120" s="2" t="str">
        <f t="shared" si="87"/>
        <v/>
      </c>
      <c r="AH120" s="2" t="str">
        <f t="shared" si="88"/>
        <v/>
      </c>
      <c r="AJ120" s="2" t="e">
        <f>IF(#REF!="","",VLOOKUP(#REF!,$A$5:$C$173,3,))</f>
        <v>#REF!</v>
      </c>
      <c r="AK120" s="2" t="e">
        <f t="shared" si="89"/>
        <v>#REF!</v>
      </c>
      <c r="AL120" s="2" t="e">
        <f t="shared" si="90"/>
        <v>#REF!</v>
      </c>
      <c r="AM120" s="2" t="e">
        <f t="shared" si="90"/>
        <v>#REF!</v>
      </c>
      <c r="AN120" s="2" t="e">
        <f t="shared" si="90"/>
        <v>#REF!</v>
      </c>
      <c r="AO120" s="2" t="e">
        <f t="shared" si="90"/>
        <v>#REF!</v>
      </c>
      <c r="AP120" s="2" t="e">
        <f t="shared" si="90"/>
        <v>#REF!</v>
      </c>
      <c r="AQ120" s="2" t="e">
        <f t="shared" si="90"/>
        <v>#REF!</v>
      </c>
      <c r="AR120" s="2" t="e">
        <f t="shared" si="90"/>
        <v>#REF!</v>
      </c>
      <c r="BA120" s="66" t="str">
        <f t="shared" si="97"/>
        <v/>
      </c>
      <c r="BB120" s="67"/>
      <c r="BC120" s="68"/>
      <c r="BD120" s="68"/>
      <c r="BE120" s="69"/>
      <c r="BF120" s="73">
        <v>37312</v>
      </c>
      <c r="BG120" s="72" t="str">
        <f t="shared" si="98"/>
        <v>15.03</v>
      </c>
      <c r="BH120" s="72">
        <v>37</v>
      </c>
      <c r="BI120" s="72">
        <v>1.3500000000000001</v>
      </c>
      <c r="BJ120" s="72">
        <f t="shared" si="99"/>
        <v>1.8200000000000001</v>
      </c>
      <c r="BK120" s="72">
        <f t="shared" si="100"/>
        <v>20.329999999999998</v>
      </c>
      <c r="BL120" s="72" t="str">
        <f t="shared" si="101"/>
        <v xml:space="preserve">Severely Wasted</v>
      </c>
      <c r="BN120" s="1" t="str">
        <f t="shared" si="68"/>
        <v>15.03</v>
      </c>
      <c r="BO120" s="1">
        <f t="shared" si="69"/>
        <v>3</v>
      </c>
      <c r="BP120" s="1" t="str">
        <f t="shared" si="70"/>
        <v>F</v>
      </c>
      <c r="BQ120" s="1" t="str">
        <f t="shared" si="71"/>
        <v>0</v>
      </c>
      <c r="BT120" s="47">
        <v>14.07</v>
      </c>
      <c r="BU120" s="26">
        <v>7</v>
      </c>
      <c r="BV120" s="26">
        <v>175</v>
      </c>
      <c r="BW120" s="5"/>
      <c r="BX120" s="49">
        <v>1.4330000000000001</v>
      </c>
      <c r="BY120" s="49">
        <v>1.4340000000000002</v>
      </c>
      <c r="BZ120" s="49">
        <v>1.5109999999999999</v>
      </c>
      <c r="CA120" s="49">
        <v>1.5119999999999998</v>
      </c>
      <c r="CB120" s="49">
        <v>1.8230000000000002</v>
      </c>
      <c r="CC120" s="49">
        <v>1.8240000000000001</v>
      </c>
      <c r="CE120" s="51">
        <v>1.4020000000000001</v>
      </c>
      <c r="CF120" s="51">
        <v>1.403</v>
      </c>
      <c r="CG120" s="51">
        <v>1.4709999999999999</v>
      </c>
      <c r="CH120" s="51">
        <v>1.472</v>
      </c>
      <c r="CI120" s="51">
        <v>1.7490000000000001</v>
      </c>
      <c r="CJ120" s="51">
        <v>1.75</v>
      </c>
      <c r="CM120" s="1" t="e">
        <f>IF('Nutritional Status'!#REF!="","",IF('Nutritional Status'!#REF!&gt;CT120,$CU$3,IF('Nutritional Status'!#REF!&gt;CR120,$CS$3,IF('Nutritional Status'!#REF!&gt;CP120,$CQ$3,$CP$3))))</f>
        <v>#REF!</v>
      </c>
      <c r="CN120" s="2">
        <v>15</v>
      </c>
      <c r="CO120" s="1" t="str">
        <f t="shared" si="61"/>
        <v/>
      </c>
      <c r="CP120" s="1" t="str">
        <f t="shared" si="80"/>
        <v/>
      </c>
      <c r="CQ120" s="1" t="str">
        <f t="shared" si="80"/>
        <v/>
      </c>
      <c r="CR120" s="1" t="str">
        <f t="shared" si="80"/>
        <v/>
      </c>
      <c r="CS120" s="1" t="str">
        <f t="shared" si="80"/>
        <v/>
      </c>
      <c r="CT120" s="1" t="str">
        <f t="shared" si="80"/>
        <v/>
      </c>
      <c r="CU120" s="1" t="str">
        <f t="shared" si="80"/>
        <v/>
      </c>
      <c r="CW120" s="2">
        <v>15</v>
      </c>
      <c r="CX120" s="1" t="e">
        <f t="shared" si="62"/>
        <v>#REF!</v>
      </c>
      <c r="CY120" s="1" t="e">
        <f t="shared" si="91"/>
        <v>#REF!</v>
      </c>
      <c r="CZ120" s="1" t="e">
        <f t="shared" si="92"/>
        <v>#REF!</v>
      </c>
      <c r="DA120" s="1" t="e">
        <f t="shared" si="92"/>
        <v>#REF!</v>
      </c>
      <c r="DB120" s="1" t="e">
        <f t="shared" si="92"/>
        <v>#REF!</v>
      </c>
      <c r="DC120" s="1" t="e">
        <f t="shared" si="92"/>
        <v>#REF!</v>
      </c>
      <c r="DD120" s="1" t="e">
        <f t="shared" si="92"/>
        <v>#REF!</v>
      </c>
    </row>
    <row r="121" ht="15" customHeight="1">
      <c r="A121" s="47">
        <v>14.08</v>
      </c>
      <c r="B121" s="26">
        <v>8</v>
      </c>
      <c r="C121" s="26">
        <v>176</v>
      </c>
      <c r="D121" s="5"/>
      <c r="E121" s="48">
        <v>14.5</v>
      </c>
      <c r="F121" s="48">
        <f t="shared" si="44"/>
        <v>14.6</v>
      </c>
      <c r="G121" s="48">
        <f t="shared" si="103"/>
        <v>15.699999999999999</v>
      </c>
      <c r="H121" s="48">
        <f t="shared" si="45"/>
        <v>15.799999999999999</v>
      </c>
      <c r="I121" s="48">
        <v>26.600000000000001</v>
      </c>
      <c r="J121" s="48">
        <f t="shared" si="46"/>
        <v>26.700000000000003</v>
      </c>
      <c r="K121" s="49">
        <v>33.799999999999997</v>
      </c>
      <c r="L121" s="49">
        <f t="shared" si="47"/>
        <v>33.899999999999999</v>
      </c>
      <c r="M121" s="3"/>
      <c r="N121" s="48">
        <v>14.199999999999999</v>
      </c>
      <c r="O121" s="48">
        <f t="shared" si="48"/>
        <v>14.299999999999999</v>
      </c>
      <c r="P121" s="49">
        <v>15.6</v>
      </c>
      <c r="Q121" s="49">
        <f t="shared" si="49"/>
        <v>15.699999999999999</v>
      </c>
      <c r="R121" s="49">
        <v>28</v>
      </c>
      <c r="S121" s="49">
        <f t="shared" si="94"/>
        <v>28.100000000000001</v>
      </c>
      <c r="T121" s="49">
        <v>35.299999999999997</v>
      </c>
      <c r="U121" s="49">
        <f t="shared" si="51"/>
        <v>35.399999999999999</v>
      </c>
      <c r="Y121" s="2">
        <v>16</v>
      </c>
      <c r="Z121" s="2" t="str">
        <f t="shared" si="104"/>
        <v/>
      </c>
      <c r="AA121" s="2" t="str">
        <f t="shared" si="81"/>
        <v/>
      </c>
      <c r="AB121" s="2" t="str">
        <f t="shared" si="82"/>
        <v/>
      </c>
      <c r="AC121" s="2" t="str">
        <f t="shared" si="83"/>
        <v/>
      </c>
      <c r="AD121" s="2" t="str">
        <f t="shared" si="84"/>
        <v/>
      </c>
      <c r="AE121" s="2" t="str">
        <f t="shared" si="85"/>
        <v/>
      </c>
      <c r="AF121" s="2" t="str">
        <f t="shared" si="86"/>
        <v/>
      </c>
      <c r="AG121" s="2" t="str">
        <f t="shared" si="87"/>
        <v/>
      </c>
      <c r="AH121" s="2" t="str">
        <f t="shared" si="88"/>
        <v/>
      </c>
      <c r="AJ121" s="2" t="e">
        <f>IF(#REF!="","",VLOOKUP(#REF!,$A$5:$C$173,3,))</f>
        <v>#REF!</v>
      </c>
      <c r="AK121" s="2" t="e">
        <f t="shared" si="89"/>
        <v>#REF!</v>
      </c>
      <c r="AL121" s="2" t="e">
        <f t="shared" si="90"/>
        <v>#REF!</v>
      </c>
      <c r="AM121" s="2" t="e">
        <f t="shared" si="90"/>
        <v>#REF!</v>
      </c>
      <c r="AN121" s="2" t="e">
        <f t="shared" si="90"/>
        <v>#REF!</v>
      </c>
      <c r="AO121" s="2" t="e">
        <f t="shared" si="90"/>
        <v>#REF!</v>
      </c>
      <c r="AP121" s="2" t="e">
        <f t="shared" si="90"/>
        <v>#REF!</v>
      </c>
      <c r="AQ121" s="2" t="e">
        <f t="shared" si="90"/>
        <v>#REF!</v>
      </c>
      <c r="AR121" s="2" t="e">
        <f t="shared" si="90"/>
        <v>#REF!</v>
      </c>
      <c r="BA121" s="66" t="str">
        <f t="shared" si="97"/>
        <v/>
      </c>
      <c r="BB121" s="67"/>
      <c r="BC121" s="68"/>
      <c r="BD121" s="68"/>
      <c r="BE121" s="69"/>
      <c r="BF121" s="73">
        <v>36386</v>
      </c>
      <c r="BG121" s="72" t="str">
        <f t="shared" si="98"/>
        <v>17.10</v>
      </c>
      <c r="BH121" s="72">
        <v>20</v>
      </c>
      <c r="BI121" s="72">
        <v>1.1100000000000001</v>
      </c>
      <c r="BJ121" s="72">
        <f t="shared" si="99"/>
        <v>1.23</v>
      </c>
      <c r="BK121" s="72">
        <f t="shared" si="100"/>
        <v>16.260000000000002</v>
      </c>
      <c r="BL121" s="72" t="str">
        <f t="shared" si="101"/>
        <v xml:space="preserve">Severely Wasted</v>
      </c>
      <c r="BN121" s="1" t="str">
        <f t="shared" si="68"/>
        <v>17.10</v>
      </c>
      <c r="BO121" s="1">
        <f t="shared" si="69"/>
        <v>10</v>
      </c>
      <c r="BP121" s="1" t="str">
        <f t="shared" si="70"/>
        <v>F</v>
      </c>
      <c r="BQ121" s="1" t="str">
        <f t="shared" si="71"/>
        <v>0</v>
      </c>
      <c r="BT121" s="47">
        <v>14.08</v>
      </c>
      <c r="BU121" s="26">
        <v>8</v>
      </c>
      <c r="BV121" s="26">
        <v>176</v>
      </c>
      <c r="BW121" s="5"/>
      <c r="BX121" s="49">
        <v>1.4380000000000002</v>
      </c>
      <c r="BY121" s="49">
        <v>1.4390000000000001</v>
      </c>
      <c r="BZ121" s="49">
        <v>1.516</v>
      </c>
      <c r="CA121" s="49">
        <v>1.5169999999999999</v>
      </c>
      <c r="CB121" s="49">
        <v>1.8280000000000001</v>
      </c>
      <c r="CC121" s="49">
        <v>1.829</v>
      </c>
      <c r="CE121" s="51">
        <v>1.4040000000000001</v>
      </c>
      <c r="CF121" s="51">
        <v>1.405</v>
      </c>
      <c r="CG121" s="51">
        <v>1.4730000000000001</v>
      </c>
      <c r="CH121" s="51">
        <v>1.474</v>
      </c>
      <c r="CI121" s="51">
        <v>1.75</v>
      </c>
      <c r="CJ121" s="51">
        <v>1.7509999999999999</v>
      </c>
      <c r="CM121" s="1" t="e">
        <f>IF('Nutritional Status'!#REF!="","",IF('Nutritional Status'!#REF!&gt;CT121,$CU$3,IF('Nutritional Status'!#REF!&gt;CR121,$CS$3,IF('Nutritional Status'!#REF!&gt;CP121,$CQ$3,$CP$3))))</f>
        <v>#REF!</v>
      </c>
      <c r="CN121" s="2">
        <v>16</v>
      </c>
      <c r="CO121" s="1" t="str">
        <f t="shared" si="61"/>
        <v/>
      </c>
      <c r="CP121" s="1" t="str">
        <f t="shared" si="80"/>
        <v/>
      </c>
      <c r="CQ121" s="1" t="str">
        <f t="shared" si="80"/>
        <v/>
      </c>
      <c r="CR121" s="1" t="str">
        <f t="shared" si="80"/>
        <v/>
      </c>
      <c r="CS121" s="1" t="str">
        <f t="shared" si="80"/>
        <v/>
      </c>
      <c r="CT121" s="1" t="str">
        <f t="shared" si="80"/>
        <v/>
      </c>
      <c r="CU121" s="1" t="str">
        <f t="shared" si="80"/>
        <v/>
      </c>
      <c r="CW121" s="2">
        <v>16</v>
      </c>
      <c r="CX121" s="1" t="e">
        <f t="shared" si="62"/>
        <v>#REF!</v>
      </c>
      <c r="CY121" s="1" t="e">
        <f t="shared" si="91"/>
        <v>#REF!</v>
      </c>
      <c r="CZ121" s="1" t="e">
        <f t="shared" si="92"/>
        <v>#REF!</v>
      </c>
      <c r="DA121" s="1" t="e">
        <f t="shared" si="92"/>
        <v>#REF!</v>
      </c>
      <c r="DB121" s="1" t="e">
        <f t="shared" si="92"/>
        <v>#REF!</v>
      </c>
      <c r="DC121" s="1" t="e">
        <f t="shared" si="92"/>
        <v>#REF!</v>
      </c>
      <c r="DD121" s="1" t="e">
        <f t="shared" si="92"/>
        <v>#REF!</v>
      </c>
    </row>
    <row r="122" ht="15" customHeight="1">
      <c r="A122" s="47">
        <v>14.09</v>
      </c>
      <c r="B122" s="26">
        <v>9</v>
      </c>
      <c r="C122" s="26">
        <v>177</v>
      </c>
      <c r="D122" s="5"/>
      <c r="E122" s="48">
        <v>14.5</v>
      </c>
      <c r="F122" s="48">
        <f t="shared" si="44"/>
        <v>14.6</v>
      </c>
      <c r="G122" s="48">
        <v>15.800000000000001</v>
      </c>
      <c r="H122" s="48">
        <f t="shared" si="45"/>
        <v>15.9</v>
      </c>
      <c r="I122" s="48">
        <v>26.699999999999999</v>
      </c>
      <c r="J122" s="48">
        <f t="shared" si="46"/>
        <v>26.800000000000001</v>
      </c>
      <c r="K122" s="49">
        <v>33.899999999999999</v>
      </c>
      <c r="L122" s="49">
        <f t="shared" si="47"/>
        <v>34</v>
      </c>
      <c r="M122" s="3"/>
      <c r="N122" s="48">
        <v>14.199999999999999</v>
      </c>
      <c r="O122" s="48">
        <f t="shared" si="48"/>
        <v>14.299999999999999</v>
      </c>
      <c r="P122" s="49">
        <v>15.699999999999999</v>
      </c>
      <c r="Q122" s="49">
        <f t="shared" si="49"/>
        <v>15.799999999999999</v>
      </c>
      <c r="R122" s="49">
        <v>28</v>
      </c>
      <c r="S122" s="49">
        <f t="shared" si="94"/>
        <v>28.100000000000001</v>
      </c>
      <c r="T122" s="49">
        <v>35.399999999999999</v>
      </c>
      <c r="U122" s="49">
        <f t="shared" si="51"/>
        <v>35.5</v>
      </c>
      <c r="Y122" s="2">
        <v>17</v>
      </c>
      <c r="Z122" s="2" t="e">
        <f>IF('Nutritional Status'!#REF!="","",VLOOKUP('Nutritional Status'!#REF!,$A$5:$C$173,3,))</f>
        <v>#REF!</v>
      </c>
      <c r="AA122" s="2" t="e">
        <f t="shared" si="81"/>
        <v>#REF!</v>
      </c>
      <c r="AB122" s="2" t="e">
        <f t="shared" si="82"/>
        <v>#REF!</v>
      </c>
      <c r="AC122" s="2" t="e">
        <f t="shared" si="83"/>
        <v>#REF!</v>
      </c>
      <c r="AD122" s="2" t="e">
        <f t="shared" si="84"/>
        <v>#REF!</v>
      </c>
      <c r="AE122" s="2" t="e">
        <f t="shared" si="85"/>
        <v>#REF!</v>
      </c>
      <c r="AF122" s="2" t="e">
        <f t="shared" si="86"/>
        <v>#REF!</v>
      </c>
      <c r="AG122" s="2" t="e">
        <f t="shared" si="87"/>
        <v>#REF!</v>
      </c>
      <c r="AH122" s="2" t="e">
        <f t="shared" si="88"/>
        <v>#REF!</v>
      </c>
      <c r="AJ122" s="2" t="e">
        <f>IF(#REF!="","",VLOOKUP(#REF!,$A$5:$C$173,3,))</f>
        <v>#REF!</v>
      </c>
      <c r="AK122" s="2" t="e">
        <f t="shared" si="89"/>
        <v>#REF!</v>
      </c>
      <c r="AL122" s="2" t="e">
        <f t="shared" si="89"/>
        <v>#REF!</v>
      </c>
      <c r="AM122" s="2" t="e">
        <f t="shared" si="89"/>
        <v>#REF!</v>
      </c>
      <c r="AN122" s="2" t="e">
        <f t="shared" si="89"/>
        <v>#REF!</v>
      </c>
      <c r="AO122" s="2" t="e">
        <f t="shared" si="89"/>
        <v>#REF!</v>
      </c>
      <c r="AP122" s="2" t="e">
        <f t="shared" si="89"/>
        <v>#REF!</v>
      </c>
      <c r="AQ122" s="2" t="e">
        <f t="shared" si="89"/>
        <v>#REF!</v>
      </c>
      <c r="AR122" s="2" t="e">
        <f t="shared" si="89"/>
        <v>#REF!</v>
      </c>
      <c r="BA122" s="66" t="str">
        <f t="shared" si="97"/>
        <v/>
      </c>
      <c r="BB122" s="67"/>
      <c r="BC122" s="68"/>
      <c r="BD122" s="68"/>
      <c r="BE122" s="69"/>
      <c r="BF122" s="73">
        <v>37900</v>
      </c>
      <c r="BG122" s="72" t="str">
        <f t="shared" si="98"/>
        <v>13.08</v>
      </c>
      <c r="BH122" s="72">
        <v>40</v>
      </c>
      <c r="BI122" s="72">
        <v>3.1400000000000001</v>
      </c>
      <c r="BJ122" s="72">
        <f t="shared" si="99"/>
        <v>9.8599999999999994</v>
      </c>
      <c r="BK122" s="72">
        <f t="shared" si="100"/>
        <v>4.0599999999999996</v>
      </c>
      <c r="BL122" s="72" t="str">
        <f t="shared" si="101"/>
        <v xml:space="preserve">Severely Wasted</v>
      </c>
      <c r="BN122" s="1" t="str">
        <f t="shared" si="68"/>
        <v>13.08</v>
      </c>
      <c r="BO122" s="1">
        <f t="shared" si="69"/>
        <v>8</v>
      </c>
      <c r="BP122" s="1" t="str">
        <f t="shared" si="70"/>
        <v>F</v>
      </c>
      <c r="BQ122" s="1" t="str">
        <f t="shared" si="71"/>
        <v>0</v>
      </c>
      <c r="BT122" s="47">
        <v>14.09</v>
      </c>
      <c r="BU122" s="26">
        <v>9</v>
      </c>
      <c r="BV122" s="26">
        <v>177</v>
      </c>
      <c r="BW122" s="5"/>
      <c r="BX122" s="49">
        <v>1.4419999999999999</v>
      </c>
      <c r="BY122" s="49">
        <v>1.4429999999999998</v>
      </c>
      <c r="BZ122" s="49">
        <v>1.52</v>
      </c>
      <c r="CA122" s="49">
        <v>1.5209999999999999</v>
      </c>
      <c r="CB122" s="49">
        <v>1.8330000000000002</v>
      </c>
      <c r="CC122" s="49">
        <v>1.8340000000000001</v>
      </c>
      <c r="CE122" s="51">
        <v>1.405</v>
      </c>
      <c r="CF122" s="51">
        <v>1.4059999999999999</v>
      </c>
      <c r="CG122" s="51">
        <v>1.474</v>
      </c>
      <c r="CH122" s="51">
        <v>1.4750000000000001</v>
      </c>
      <c r="CI122" s="51">
        <v>1.7509999999999999</v>
      </c>
      <c r="CJ122" s="51">
        <v>1.7519999999999998</v>
      </c>
      <c r="CM122" s="1" t="e">
        <f>IF('Nutritional Status'!#REF!="","",IF('Nutritional Status'!#REF!&gt;CT122,$CU$3,IF('Nutritional Status'!#REF!&gt;CR122,$CS$3,IF('Nutritional Status'!#REF!&gt;CP122,$CQ$3,$CP$3))))</f>
        <v>#REF!</v>
      </c>
      <c r="CN122" s="2">
        <v>17</v>
      </c>
      <c r="CO122" s="1" t="e">
        <f t="shared" si="61"/>
        <v>#REF!</v>
      </c>
      <c r="CP122" s="1" t="e">
        <f t="shared" si="80"/>
        <v>#REF!</v>
      </c>
      <c r="CQ122" s="1" t="e">
        <f t="shared" si="80"/>
        <v>#REF!</v>
      </c>
      <c r="CR122" s="1" t="e">
        <f t="shared" si="80"/>
        <v>#REF!</v>
      </c>
      <c r="CS122" s="1" t="e">
        <f t="shared" si="80"/>
        <v>#REF!</v>
      </c>
      <c r="CT122" s="1" t="e">
        <f t="shared" si="80"/>
        <v>#REF!</v>
      </c>
      <c r="CU122" s="1" t="e">
        <f t="shared" si="80"/>
        <v>#REF!</v>
      </c>
      <c r="CW122" s="2">
        <v>17</v>
      </c>
      <c r="CX122" s="1" t="e">
        <f t="shared" si="62"/>
        <v>#REF!</v>
      </c>
      <c r="CY122" s="1" t="e">
        <f t="shared" si="91"/>
        <v>#REF!</v>
      </c>
      <c r="CZ122" s="1" t="e">
        <f t="shared" si="91"/>
        <v>#REF!</v>
      </c>
      <c r="DA122" s="1" t="e">
        <f t="shared" si="91"/>
        <v>#REF!</v>
      </c>
      <c r="DB122" s="1" t="e">
        <f t="shared" si="91"/>
        <v>#REF!</v>
      </c>
      <c r="DC122" s="1" t="e">
        <f t="shared" si="91"/>
        <v>#REF!</v>
      </c>
      <c r="DD122" s="1" t="e">
        <f t="shared" si="91"/>
        <v>#REF!</v>
      </c>
    </row>
    <row r="123" ht="15" customHeight="1">
      <c r="A123" s="47">
        <v>14.1</v>
      </c>
      <c r="B123" s="26">
        <v>10</v>
      </c>
      <c r="C123" s="26">
        <v>178</v>
      </c>
      <c r="D123" s="5"/>
      <c r="E123" s="48">
        <v>14.5</v>
      </c>
      <c r="F123" s="48">
        <f t="shared" si="44"/>
        <v>14.6</v>
      </c>
      <c r="G123" s="48">
        <v>15.800000000000001</v>
      </c>
      <c r="H123" s="48">
        <f t="shared" si="45"/>
        <v>15.9</v>
      </c>
      <c r="I123" s="48">
        <v>26.800000000000001</v>
      </c>
      <c r="J123" s="48">
        <f t="shared" si="46"/>
        <v>26.900000000000002</v>
      </c>
      <c r="K123" s="49">
        <v>33.899999999999999</v>
      </c>
      <c r="L123" s="49">
        <f t="shared" si="47"/>
        <v>34</v>
      </c>
      <c r="M123" s="3"/>
      <c r="N123" s="48">
        <v>14.199999999999999</v>
      </c>
      <c r="O123" s="48">
        <f t="shared" si="48"/>
        <v>14.299999999999999</v>
      </c>
      <c r="P123" s="49">
        <v>15.699999999999999</v>
      </c>
      <c r="Q123" s="49">
        <f t="shared" si="49"/>
        <v>15.799999999999999</v>
      </c>
      <c r="R123" s="49">
        <v>28.100000000000001</v>
      </c>
      <c r="S123" s="49">
        <f t="shared" si="94"/>
        <v>28.200000000000003</v>
      </c>
      <c r="T123" s="49">
        <v>35.399999999999999</v>
      </c>
      <c r="U123" s="49">
        <f t="shared" si="51"/>
        <v>35.5</v>
      </c>
      <c r="Y123" s="2">
        <v>18</v>
      </c>
      <c r="Z123" s="2" t="str">
        <f t="shared" ref="Z123:Z143" si="105">IF('Nutritional Status'!C74="","",VLOOKUP('Nutritional Status'!#REF!,$A$5:$C$173,3,))</f>
        <v/>
      </c>
      <c r="AA123" s="2" t="str">
        <f t="shared" si="81"/>
        <v/>
      </c>
      <c r="AB123" s="2" t="str">
        <f t="shared" si="82"/>
        <v/>
      </c>
      <c r="AC123" s="2" t="str">
        <f t="shared" si="83"/>
        <v/>
      </c>
      <c r="AD123" s="2" t="str">
        <f t="shared" si="84"/>
        <v/>
      </c>
      <c r="AE123" s="2" t="str">
        <f t="shared" si="85"/>
        <v/>
      </c>
      <c r="AF123" s="2" t="str">
        <f t="shared" si="86"/>
        <v/>
      </c>
      <c r="AG123" s="2" t="str">
        <f t="shared" si="87"/>
        <v/>
      </c>
      <c r="AH123" s="2" t="str">
        <f t="shared" si="88"/>
        <v/>
      </c>
      <c r="AJ123" s="2" t="e">
        <f>IF(#REF!="","",VLOOKUP(#REF!,$A$5:$C$173,3,))</f>
        <v>#REF!</v>
      </c>
      <c r="AK123" s="2" t="e">
        <f t="shared" si="89"/>
        <v>#REF!</v>
      </c>
      <c r="AL123" s="2" t="e">
        <f t="shared" si="89"/>
        <v>#REF!</v>
      </c>
      <c r="AM123" s="2" t="e">
        <f t="shared" si="89"/>
        <v>#REF!</v>
      </c>
      <c r="AN123" s="2" t="e">
        <f t="shared" si="89"/>
        <v>#REF!</v>
      </c>
      <c r="AO123" s="2" t="e">
        <f t="shared" si="89"/>
        <v>#REF!</v>
      </c>
      <c r="AP123" s="2" t="e">
        <f t="shared" si="89"/>
        <v>#REF!</v>
      </c>
      <c r="AQ123" s="2" t="e">
        <f t="shared" si="89"/>
        <v>#REF!</v>
      </c>
      <c r="AR123" s="2" t="e">
        <f t="shared" si="89"/>
        <v>#REF!</v>
      </c>
      <c r="BA123" s="66" t="str">
        <f t="shared" si="97"/>
        <v/>
      </c>
      <c r="BB123" s="67"/>
      <c r="BC123" s="68"/>
      <c r="BD123" s="68"/>
      <c r="BE123" s="69"/>
      <c r="BF123" s="73">
        <v>37312</v>
      </c>
      <c r="BG123" s="72" t="str">
        <f t="shared" si="98"/>
        <v>15.03</v>
      </c>
      <c r="BH123" s="72">
        <v>37</v>
      </c>
      <c r="BI123" s="72">
        <v>2.1200000000000001</v>
      </c>
      <c r="BJ123" s="72">
        <f t="shared" si="99"/>
        <v>4.4900000000000002</v>
      </c>
      <c r="BK123" s="72">
        <f t="shared" si="100"/>
        <v>8.2400000000000002</v>
      </c>
      <c r="BL123" s="72" t="str">
        <f t="shared" si="101"/>
        <v xml:space="preserve">Severely Wasted</v>
      </c>
      <c r="BN123" s="1" t="str">
        <f t="shared" si="68"/>
        <v>15.03</v>
      </c>
      <c r="BO123" s="1">
        <f t="shared" si="69"/>
        <v>3</v>
      </c>
      <c r="BP123" s="1" t="str">
        <f t="shared" si="70"/>
        <v>F</v>
      </c>
      <c r="BQ123" s="1" t="str">
        <f t="shared" si="71"/>
        <v>0</v>
      </c>
      <c r="BT123" s="47">
        <v>14.1</v>
      </c>
      <c r="BU123" s="26">
        <v>10</v>
      </c>
      <c r="BV123" s="26">
        <v>178</v>
      </c>
      <c r="BW123" s="5"/>
      <c r="BX123" s="49">
        <v>1.446</v>
      </c>
      <c r="BY123" s="49">
        <v>1.4469999999999998</v>
      </c>
      <c r="BZ123" s="49">
        <v>1.524</v>
      </c>
      <c r="CA123" s="49">
        <v>1.5249999999999999</v>
      </c>
      <c r="CB123" s="49">
        <v>1.837</v>
      </c>
      <c r="CC123" s="49">
        <v>1.8379999999999999</v>
      </c>
      <c r="CE123" s="51">
        <v>1.4070000000000003</v>
      </c>
      <c r="CF123" s="51">
        <v>1.4080000000000001</v>
      </c>
      <c r="CG123" s="51">
        <v>1.476</v>
      </c>
      <c r="CH123" s="51">
        <v>1.4769999999999999</v>
      </c>
      <c r="CI123" s="51">
        <v>1.7519999999999998</v>
      </c>
      <c r="CJ123" s="51">
        <v>1.7529999999999999</v>
      </c>
      <c r="CM123" s="1" t="e">
        <f>IF('Nutritional Status'!#REF!="","",IF('Nutritional Status'!#REF!&gt;CT123,$CU$3,IF('Nutritional Status'!#REF!&gt;CR123,$CS$3,IF('Nutritional Status'!#REF!&gt;CP123,$CQ$3,$CP$3))))</f>
        <v>#REF!</v>
      </c>
      <c r="CN123" s="2">
        <v>18</v>
      </c>
      <c r="CO123" s="1" t="str">
        <f t="shared" si="61"/>
        <v/>
      </c>
      <c r="CP123" s="1" t="str">
        <f t="shared" si="80"/>
        <v/>
      </c>
      <c r="CQ123" s="1" t="str">
        <f t="shared" si="80"/>
        <v/>
      </c>
      <c r="CR123" s="1" t="str">
        <f t="shared" si="80"/>
        <v/>
      </c>
      <c r="CS123" s="1" t="str">
        <f t="shared" si="80"/>
        <v/>
      </c>
      <c r="CT123" s="1" t="str">
        <f t="shared" si="80"/>
        <v/>
      </c>
      <c r="CU123" s="1" t="str">
        <f t="shared" si="80"/>
        <v/>
      </c>
      <c r="CW123" s="2">
        <v>18</v>
      </c>
      <c r="CX123" s="1" t="e">
        <f t="shared" si="62"/>
        <v>#REF!</v>
      </c>
      <c r="CY123" s="1" t="e">
        <f t="shared" si="91"/>
        <v>#REF!</v>
      </c>
      <c r="CZ123" s="1" t="e">
        <f t="shared" si="91"/>
        <v>#REF!</v>
      </c>
      <c r="DA123" s="1" t="e">
        <f t="shared" si="91"/>
        <v>#REF!</v>
      </c>
      <c r="DB123" s="1" t="e">
        <f t="shared" si="91"/>
        <v>#REF!</v>
      </c>
      <c r="DC123" s="1" t="e">
        <f t="shared" si="91"/>
        <v>#REF!</v>
      </c>
      <c r="DD123" s="1" t="e">
        <f t="shared" si="91"/>
        <v>#REF!</v>
      </c>
    </row>
    <row r="124" ht="15" customHeight="1">
      <c r="A124" s="47">
        <v>14.109999999999999</v>
      </c>
      <c r="B124" s="26">
        <v>11</v>
      </c>
      <c r="C124" s="26">
        <v>179</v>
      </c>
      <c r="D124" s="5"/>
      <c r="E124" s="48">
        <v>14.6</v>
      </c>
      <c r="F124" s="48">
        <f t="shared" si="44"/>
        <v>14.699999999999999</v>
      </c>
      <c r="G124" s="48">
        <v>15.9</v>
      </c>
      <c r="H124" s="48">
        <f t="shared" si="45"/>
        <v>16</v>
      </c>
      <c r="I124" s="48">
        <v>26.899999999999999</v>
      </c>
      <c r="J124" s="48">
        <f t="shared" si="46"/>
        <v>27</v>
      </c>
      <c r="K124" s="49">
        <v>34</v>
      </c>
      <c r="L124" s="49">
        <f t="shared" si="47"/>
        <v>34.100000000000001</v>
      </c>
      <c r="M124" s="3"/>
      <c r="N124" s="48">
        <v>14.199999999999999</v>
      </c>
      <c r="O124" s="48">
        <f t="shared" si="48"/>
        <v>14.299999999999999</v>
      </c>
      <c r="P124" s="49">
        <v>15.699999999999999</v>
      </c>
      <c r="Q124" s="49">
        <f t="shared" si="49"/>
        <v>15.799999999999999</v>
      </c>
      <c r="R124" s="49">
        <v>28.199999999999999</v>
      </c>
      <c r="S124" s="49">
        <f t="shared" si="94"/>
        <v>28.300000000000001</v>
      </c>
      <c r="T124" s="49">
        <v>35.5</v>
      </c>
      <c r="U124" s="49">
        <f t="shared" si="51"/>
        <v>35.600000000000001</v>
      </c>
      <c r="Y124" s="2">
        <v>19</v>
      </c>
      <c r="Z124" s="2" t="str">
        <f t="shared" si="105"/>
        <v/>
      </c>
      <c r="AA124" s="2" t="str">
        <f t="shared" si="81"/>
        <v/>
      </c>
      <c r="AB124" s="2" t="str">
        <f t="shared" si="82"/>
        <v/>
      </c>
      <c r="AC124" s="2" t="str">
        <f t="shared" si="83"/>
        <v/>
      </c>
      <c r="AD124" s="2" t="str">
        <f t="shared" si="84"/>
        <v/>
      </c>
      <c r="AE124" s="2" t="str">
        <f t="shared" si="85"/>
        <v/>
      </c>
      <c r="AF124" s="2" t="str">
        <f t="shared" si="86"/>
        <v/>
      </c>
      <c r="AG124" s="2" t="str">
        <f t="shared" si="87"/>
        <v/>
      </c>
      <c r="AH124" s="2" t="str">
        <f t="shared" si="88"/>
        <v/>
      </c>
      <c r="AJ124" s="2" t="e">
        <f>IF(#REF!="","",VLOOKUP(#REF!,$A$5:$C$173,3,))</f>
        <v>#REF!</v>
      </c>
      <c r="AK124" s="2" t="e">
        <f t="shared" si="89"/>
        <v>#REF!</v>
      </c>
      <c r="AL124" s="2" t="e">
        <f t="shared" si="89"/>
        <v>#REF!</v>
      </c>
      <c r="AM124" s="2" t="e">
        <f t="shared" si="89"/>
        <v>#REF!</v>
      </c>
      <c r="AN124" s="2" t="e">
        <f t="shared" si="89"/>
        <v>#REF!</v>
      </c>
      <c r="AO124" s="2" t="e">
        <f t="shared" si="89"/>
        <v>#REF!</v>
      </c>
      <c r="AP124" s="2" t="e">
        <f t="shared" si="89"/>
        <v>#REF!</v>
      </c>
      <c r="AQ124" s="2" t="e">
        <f t="shared" si="89"/>
        <v>#REF!</v>
      </c>
      <c r="AR124" s="2" t="e">
        <f t="shared" si="89"/>
        <v>#REF!</v>
      </c>
      <c r="BA124" s="66" t="str">
        <f t="shared" si="97"/>
        <v/>
      </c>
      <c r="BB124" s="67"/>
      <c r="BC124" s="68"/>
      <c r="BD124" s="68"/>
      <c r="BE124" s="69"/>
      <c r="BF124" s="73">
        <v>36386</v>
      </c>
      <c r="BG124" s="72" t="str">
        <f t="shared" si="98"/>
        <v>17.10</v>
      </c>
      <c r="BH124" s="72">
        <v>20</v>
      </c>
      <c r="BI124" s="72">
        <v>5.0099999999999998</v>
      </c>
      <c r="BJ124" s="72">
        <f t="shared" si="99"/>
        <v>25.100000000000001</v>
      </c>
      <c r="BK124" s="72">
        <f t="shared" si="100"/>
        <v>0.80000000000000004</v>
      </c>
      <c r="BL124" s="72" t="e">
        <f t="shared" si="101"/>
        <v>#REF!</v>
      </c>
      <c r="BN124" s="1" t="str">
        <f t="shared" si="68"/>
        <v>17.10</v>
      </c>
      <c r="BO124" s="1">
        <f t="shared" si="69"/>
        <v>10</v>
      </c>
      <c r="BP124" s="1" t="str">
        <f t="shared" si="70"/>
        <v>F</v>
      </c>
      <c r="BQ124" s="1" t="str">
        <f t="shared" si="71"/>
        <v>0</v>
      </c>
      <c r="BT124" s="47">
        <v>14.109999999999999</v>
      </c>
      <c r="BU124" s="26">
        <v>11</v>
      </c>
      <c r="BV124" s="26">
        <v>179</v>
      </c>
      <c r="BW124" s="5"/>
      <c r="BX124" s="49">
        <v>1.45</v>
      </c>
      <c r="BY124" s="49">
        <v>1.4509999999999998</v>
      </c>
      <c r="BZ124" s="49">
        <v>1.528</v>
      </c>
      <c r="CA124" s="49">
        <v>1.5290000000000001</v>
      </c>
      <c r="CB124" s="49">
        <v>1.841</v>
      </c>
      <c r="CC124" s="49">
        <v>1.8419999999999999</v>
      </c>
      <c r="CE124" s="51">
        <v>1.4080000000000001</v>
      </c>
      <c r="CF124" s="51">
        <v>1.409</v>
      </c>
      <c r="CG124" s="51">
        <v>1.4770000000000001</v>
      </c>
      <c r="CH124" s="51">
        <v>1.4780000000000002</v>
      </c>
      <c r="CI124" s="51">
        <v>1.7530000000000001</v>
      </c>
      <c r="CJ124" s="51">
        <v>1.754</v>
      </c>
      <c r="CM124" s="1" t="e">
        <f>IF('Nutritional Status'!#REF!="","",IF('Nutritional Status'!#REF!&gt;CT124,$CU$3,IF('Nutritional Status'!#REF!&gt;CR124,$CS$3,IF('Nutritional Status'!#REF!&gt;CP124,$CQ$3,$CP$3))))</f>
        <v>#REF!</v>
      </c>
      <c r="CN124" s="2">
        <v>19</v>
      </c>
      <c r="CO124" s="1" t="str">
        <f t="shared" si="61"/>
        <v/>
      </c>
      <c r="CP124" s="1" t="str">
        <f t="shared" si="80"/>
        <v/>
      </c>
      <c r="CQ124" s="1" t="str">
        <f t="shared" si="80"/>
        <v/>
      </c>
      <c r="CR124" s="1" t="str">
        <f t="shared" si="80"/>
        <v/>
      </c>
      <c r="CS124" s="1" t="str">
        <f t="shared" si="80"/>
        <v/>
      </c>
      <c r="CT124" s="1" t="str">
        <f t="shared" si="80"/>
        <v/>
      </c>
      <c r="CU124" s="1" t="str">
        <f t="shared" si="80"/>
        <v/>
      </c>
      <c r="CW124" s="2">
        <v>19</v>
      </c>
      <c r="CX124" s="1" t="e">
        <f t="shared" si="62"/>
        <v>#REF!</v>
      </c>
      <c r="CY124" s="1" t="e">
        <f t="shared" si="91"/>
        <v>#REF!</v>
      </c>
      <c r="CZ124" s="1" t="e">
        <f t="shared" si="91"/>
        <v>#REF!</v>
      </c>
      <c r="DA124" s="1" t="e">
        <f t="shared" si="91"/>
        <v>#REF!</v>
      </c>
      <c r="DB124" s="1" t="e">
        <f t="shared" si="91"/>
        <v>#REF!</v>
      </c>
      <c r="DC124" s="1" t="e">
        <f t="shared" si="91"/>
        <v>#REF!</v>
      </c>
      <c r="DD124" s="1" t="e">
        <f t="shared" si="91"/>
        <v>#REF!</v>
      </c>
    </row>
    <row r="125" ht="15" customHeight="1">
      <c r="A125" s="47">
        <v>15</v>
      </c>
      <c r="B125" s="26">
        <v>0</v>
      </c>
      <c r="C125" s="26">
        <v>180</v>
      </c>
      <c r="D125" s="5"/>
      <c r="E125" s="48">
        <v>14.6</v>
      </c>
      <c r="F125" s="48">
        <f t="shared" si="44"/>
        <v>14.699999999999999</v>
      </c>
      <c r="G125" s="48">
        <v>15.9</v>
      </c>
      <c r="H125" s="48">
        <f t="shared" si="45"/>
        <v>16</v>
      </c>
      <c r="I125" s="48">
        <v>27</v>
      </c>
      <c r="J125" s="48">
        <f t="shared" si="46"/>
        <v>27.100000000000001</v>
      </c>
      <c r="K125" s="49">
        <v>34.100000000000001</v>
      </c>
      <c r="L125" s="49">
        <f t="shared" si="47"/>
        <v>34.200000000000003</v>
      </c>
      <c r="M125" s="3"/>
      <c r="N125" s="48">
        <v>14.300000000000001</v>
      </c>
      <c r="O125" s="48">
        <f t="shared" si="48"/>
        <v>14.4</v>
      </c>
      <c r="P125" s="49">
        <v>15.800000000000001</v>
      </c>
      <c r="Q125" s="49">
        <f t="shared" si="49"/>
        <v>15.9</v>
      </c>
      <c r="R125" s="49">
        <v>28.199999999999999</v>
      </c>
      <c r="S125" s="49">
        <f t="shared" si="94"/>
        <v>28.300000000000001</v>
      </c>
      <c r="T125" s="49">
        <v>35.5</v>
      </c>
      <c r="U125" s="49">
        <f t="shared" si="51"/>
        <v>35.600000000000001</v>
      </c>
      <c r="Y125" s="2">
        <v>20</v>
      </c>
      <c r="Z125" s="2" t="str">
        <f t="shared" si="105"/>
        <v/>
      </c>
      <c r="AA125" s="2" t="str">
        <f t="shared" si="81"/>
        <v/>
      </c>
      <c r="AB125" s="2" t="str">
        <f t="shared" si="82"/>
        <v/>
      </c>
      <c r="AC125" s="2" t="str">
        <f t="shared" si="83"/>
        <v/>
      </c>
      <c r="AD125" s="2" t="str">
        <f t="shared" si="84"/>
        <v/>
      </c>
      <c r="AE125" s="2" t="str">
        <f t="shared" si="85"/>
        <v/>
      </c>
      <c r="AF125" s="2" t="str">
        <f t="shared" si="86"/>
        <v/>
      </c>
      <c r="AG125" s="2" t="str">
        <f t="shared" si="87"/>
        <v/>
      </c>
      <c r="AH125" s="2" t="str">
        <f t="shared" si="88"/>
        <v/>
      </c>
      <c r="AJ125" s="2" t="e">
        <f>IF(#REF!="","",VLOOKUP(#REF!,$A$5:$C$173,3,))</f>
        <v>#REF!</v>
      </c>
      <c r="AK125" s="2" t="e">
        <f t="shared" si="89"/>
        <v>#REF!</v>
      </c>
      <c r="AL125" s="2" t="e">
        <f t="shared" si="89"/>
        <v>#REF!</v>
      </c>
      <c r="AM125" s="2" t="e">
        <f t="shared" si="89"/>
        <v>#REF!</v>
      </c>
      <c r="AN125" s="2" t="e">
        <f t="shared" si="89"/>
        <v>#REF!</v>
      </c>
      <c r="AO125" s="2" t="e">
        <f t="shared" si="89"/>
        <v>#REF!</v>
      </c>
      <c r="AP125" s="2" t="e">
        <f t="shared" si="89"/>
        <v>#REF!</v>
      </c>
      <c r="AQ125" s="2" t="e">
        <f t="shared" si="89"/>
        <v>#REF!</v>
      </c>
      <c r="AR125" s="2" t="e">
        <f t="shared" si="89"/>
        <v>#REF!</v>
      </c>
      <c r="BA125" s="66" t="str">
        <f t="shared" si="97"/>
        <v/>
      </c>
      <c r="BB125" s="67"/>
      <c r="BC125" s="68"/>
      <c r="BD125" s="68"/>
      <c r="BE125" s="69"/>
      <c r="BF125" s="73">
        <v>37900</v>
      </c>
      <c r="BG125" s="72" t="str">
        <f t="shared" si="98"/>
        <v>13.08</v>
      </c>
      <c r="BH125" s="72">
        <v>40</v>
      </c>
      <c r="BI125" s="72">
        <v>1.1399999999999999</v>
      </c>
      <c r="BJ125" s="72">
        <f t="shared" si="99"/>
        <v>1.3</v>
      </c>
      <c r="BK125" s="72">
        <f t="shared" si="100"/>
        <v>30.77</v>
      </c>
      <c r="BL125" s="72" t="e">
        <f t="shared" si="101"/>
        <v>#REF!</v>
      </c>
      <c r="BN125" s="1" t="str">
        <f t="shared" si="68"/>
        <v>13.08</v>
      </c>
      <c r="BO125" s="1">
        <f t="shared" si="69"/>
        <v>8</v>
      </c>
      <c r="BP125" s="1" t="str">
        <f t="shared" si="70"/>
        <v>F</v>
      </c>
      <c r="BQ125" s="1" t="str">
        <f t="shared" si="71"/>
        <v>0</v>
      </c>
      <c r="BT125" s="47">
        <v>15</v>
      </c>
      <c r="BU125" s="26">
        <v>0</v>
      </c>
      <c r="BV125" s="26">
        <v>180</v>
      </c>
      <c r="BW125" s="5"/>
      <c r="BX125" s="49">
        <v>1.454</v>
      </c>
      <c r="BY125" s="49">
        <v>1.4550000000000001</v>
      </c>
      <c r="BZ125" s="49">
        <v>1.5330000000000001</v>
      </c>
      <c r="CA125" s="49">
        <v>1.534</v>
      </c>
      <c r="CB125" s="49">
        <v>1.8459999999999999</v>
      </c>
      <c r="CC125" s="49">
        <v>1.847</v>
      </c>
      <c r="CE125" s="51">
        <v>1.409</v>
      </c>
      <c r="CF125" s="51">
        <v>1.4099999999999999</v>
      </c>
      <c r="CG125" s="51">
        <v>1.4780000000000002</v>
      </c>
      <c r="CH125" s="51">
        <v>1.4790000000000001</v>
      </c>
      <c r="CI125" s="51">
        <v>1.754</v>
      </c>
      <c r="CJ125" s="51">
        <v>1.7549999999999999</v>
      </c>
      <c r="CM125" s="1" t="e">
        <f>IF('Nutritional Status'!#REF!="","",IF('Nutritional Status'!#REF!&gt;CT125,$CU$3,IF('Nutritional Status'!#REF!&gt;CR125,$CS$3,IF('Nutritional Status'!#REF!&gt;CP125,$CQ$3,$CP$3))))</f>
        <v>#REF!</v>
      </c>
      <c r="CN125" s="2">
        <v>20</v>
      </c>
      <c r="CO125" s="1" t="str">
        <f t="shared" si="61"/>
        <v/>
      </c>
      <c r="CP125" s="1" t="str">
        <f t="shared" si="80"/>
        <v/>
      </c>
      <c r="CQ125" s="1" t="str">
        <f t="shared" si="80"/>
        <v/>
      </c>
      <c r="CR125" s="1" t="str">
        <f t="shared" si="80"/>
        <v/>
      </c>
      <c r="CS125" s="1" t="str">
        <f t="shared" si="80"/>
        <v/>
      </c>
      <c r="CT125" s="1" t="str">
        <f t="shared" si="80"/>
        <v/>
      </c>
      <c r="CU125" s="1" t="str">
        <f t="shared" si="80"/>
        <v/>
      </c>
      <c r="CW125" s="2">
        <v>20</v>
      </c>
      <c r="CX125" s="1" t="e">
        <f t="shared" si="62"/>
        <v>#REF!</v>
      </c>
      <c r="CY125" s="1" t="e">
        <f t="shared" si="91"/>
        <v>#REF!</v>
      </c>
      <c r="CZ125" s="1" t="e">
        <f t="shared" si="91"/>
        <v>#REF!</v>
      </c>
      <c r="DA125" s="1" t="e">
        <f t="shared" si="91"/>
        <v>#REF!</v>
      </c>
      <c r="DB125" s="1" t="e">
        <f t="shared" si="91"/>
        <v>#REF!</v>
      </c>
      <c r="DC125" s="1" t="e">
        <f t="shared" si="91"/>
        <v>#REF!</v>
      </c>
      <c r="DD125" s="1" t="e">
        <f t="shared" si="91"/>
        <v>#REF!</v>
      </c>
    </row>
    <row r="126" ht="15" customHeight="1">
      <c r="A126" s="47">
        <v>15.01</v>
      </c>
      <c r="B126" s="26">
        <v>1</v>
      </c>
      <c r="C126" s="26">
        <v>181</v>
      </c>
      <c r="D126" s="5"/>
      <c r="E126" s="48">
        <v>14.6</v>
      </c>
      <c r="F126" s="48">
        <f t="shared" si="44"/>
        <v>14.699999999999999</v>
      </c>
      <c r="G126" s="48">
        <v>16</v>
      </c>
      <c r="H126" s="48">
        <f t="shared" si="45"/>
        <v>16.100000000000001</v>
      </c>
      <c r="I126" s="48">
        <v>27.100000000000001</v>
      </c>
      <c r="J126" s="48">
        <f t="shared" si="46"/>
        <v>27.200000000000003</v>
      </c>
      <c r="K126" s="49">
        <v>34.100000000000001</v>
      </c>
      <c r="L126" s="49">
        <f t="shared" si="47"/>
        <v>34.200000000000003</v>
      </c>
      <c r="M126" s="3"/>
      <c r="N126" s="48">
        <v>14.300000000000001</v>
      </c>
      <c r="O126" s="48">
        <f t="shared" si="48"/>
        <v>14.4</v>
      </c>
      <c r="P126" s="49">
        <v>15.800000000000001</v>
      </c>
      <c r="Q126" s="49">
        <f t="shared" si="49"/>
        <v>15.9</v>
      </c>
      <c r="R126" s="49">
        <v>28.300000000000001</v>
      </c>
      <c r="S126" s="49">
        <f t="shared" si="94"/>
        <v>28.400000000000002</v>
      </c>
      <c r="T126" s="49">
        <v>35.600000000000001</v>
      </c>
      <c r="U126" s="49">
        <f t="shared" si="51"/>
        <v>35.700000000000003</v>
      </c>
      <c r="Y126" s="2">
        <v>21</v>
      </c>
      <c r="Z126" s="2" t="str">
        <f t="shared" si="105"/>
        <v/>
      </c>
      <c r="AA126" s="2" t="str">
        <f t="shared" si="81"/>
        <v/>
      </c>
      <c r="AB126" s="2" t="str">
        <f t="shared" si="82"/>
        <v/>
      </c>
      <c r="AC126" s="2" t="str">
        <f t="shared" si="83"/>
        <v/>
      </c>
      <c r="AD126" s="2" t="str">
        <f t="shared" si="84"/>
        <v/>
      </c>
      <c r="AE126" s="2" t="str">
        <f t="shared" si="85"/>
        <v/>
      </c>
      <c r="AF126" s="2" t="str">
        <f t="shared" si="86"/>
        <v/>
      </c>
      <c r="AG126" s="2" t="str">
        <f t="shared" si="87"/>
        <v/>
      </c>
      <c r="AH126" s="2" t="str">
        <f t="shared" si="88"/>
        <v/>
      </c>
      <c r="AJ126" s="2" t="e">
        <f>IF(#REF!="","",VLOOKUP(#REF!,$A$5:$C$173,3,))</f>
        <v>#REF!</v>
      </c>
      <c r="AK126" s="2" t="e">
        <f t="shared" si="89"/>
        <v>#REF!</v>
      </c>
      <c r="AL126" s="2" t="e">
        <f t="shared" si="89"/>
        <v>#REF!</v>
      </c>
      <c r="AM126" s="2" t="e">
        <f t="shared" si="89"/>
        <v>#REF!</v>
      </c>
      <c r="AN126" s="2" t="e">
        <f t="shared" si="89"/>
        <v>#REF!</v>
      </c>
      <c r="AO126" s="2" t="e">
        <f t="shared" si="89"/>
        <v>#REF!</v>
      </c>
      <c r="AP126" s="2" t="e">
        <f t="shared" si="89"/>
        <v>#REF!</v>
      </c>
      <c r="AQ126" s="2" t="e">
        <f t="shared" si="89"/>
        <v>#REF!</v>
      </c>
      <c r="AR126" s="2" t="e">
        <f t="shared" si="89"/>
        <v>#REF!</v>
      </c>
      <c r="BA126" s="66" t="str">
        <f t="shared" si="97"/>
        <v/>
      </c>
      <c r="BB126" s="67"/>
      <c r="BC126" s="68"/>
      <c r="BD126" s="68"/>
      <c r="BE126" s="69"/>
      <c r="BF126" s="73">
        <v>37312</v>
      </c>
      <c r="BG126" s="72" t="str">
        <f t="shared" si="98"/>
        <v>15.03</v>
      </c>
      <c r="BH126" s="72">
        <v>37</v>
      </c>
      <c r="BI126" s="72">
        <v>1.3500000000000001</v>
      </c>
      <c r="BJ126" s="72">
        <f t="shared" si="99"/>
        <v>1.8200000000000001</v>
      </c>
      <c r="BK126" s="72">
        <f t="shared" si="100"/>
        <v>20.329999999999998</v>
      </c>
      <c r="BL126" s="72" t="str">
        <f t="shared" si="101"/>
        <v xml:space="preserve">Severely Wasted</v>
      </c>
      <c r="BN126" s="1" t="str">
        <f t="shared" si="68"/>
        <v>15.03</v>
      </c>
      <c r="BO126" s="1">
        <f t="shared" si="69"/>
        <v>3</v>
      </c>
      <c r="BP126" s="1" t="str">
        <f t="shared" si="70"/>
        <v>F</v>
      </c>
      <c r="BQ126" s="1" t="str">
        <f t="shared" si="71"/>
        <v>0</v>
      </c>
      <c r="BT126" s="47">
        <v>15.01</v>
      </c>
      <c r="BU126" s="26">
        <v>1</v>
      </c>
      <c r="BV126" s="26">
        <v>181</v>
      </c>
      <c r="BW126" s="5"/>
      <c r="BX126" s="49">
        <v>1.4580000000000002</v>
      </c>
      <c r="BY126" s="49">
        <v>1.4590000000000001</v>
      </c>
      <c r="BZ126" s="49">
        <v>1.536</v>
      </c>
      <c r="CA126" s="49">
        <v>1.5369999999999999</v>
      </c>
      <c r="CB126" s="49">
        <v>1.8500000000000001</v>
      </c>
      <c r="CC126" s="49">
        <v>1.851</v>
      </c>
      <c r="CE126" s="51">
        <v>1.411</v>
      </c>
      <c r="CF126" s="51">
        <v>1.4119999999999999</v>
      </c>
      <c r="CG126" s="51">
        <v>1.4790000000000001</v>
      </c>
      <c r="CH126" s="51">
        <v>1.48</v>
      </c>
      <c r="CI126" s="51">
        <v>1.7549999999999999</v>
      </c>
      <c r="CJ126" s="51">
        <v>1.756</v>
      </c>
      <c r="CM126" s="1" t="e">
        <f>IF('Nutritional Status'!#REF!="","",IF('Nutritional Status'!#REF!&gt;CT126,$CU$3,IF('Nutritional Status'!#REF!&gt;CR126,$CS$3,IF('Nutritional Status'!#REF!&gt;CP126,$CQ$3,$CP$3))))</f>
        <v>#REF!</v>
      </c>
      <c r="CN126" s="2">
        <v>21</v>
      </c>
      <c r="CO126" s="1" t="str">
        <f t="shared" si="61"/>
        <v/>
      </c>
      <c r="CP126" s="1" t="str">
        <f t="shared" si="80"/>
        <v/>
      </c>
      <c r="CQ126" s="1" t="str">
        <f t="shared" si="80"/>
        <v/>
      </c>
      <c r="CR126" s="1" t="str">
        <f t="shared" si="80"/>
        <v/>
      </c>
      <c r="CS126" s="1" t="str">
        <f t="shared" si="80"/>
        <v/>
      </c>
      <c r="CT126" s="1" t="str">
        <f t="shared" si="80"/>
        <v/>
      </c>
      <c r="CU126" s="1" t="str">
        <f t="shared" si="80"/>
        <v/>
      </c>
      <c r="CW126" s="2">
        <v>21</v>
      </c>
      <c r="CX126" s="1" t="e">
        <f t="shared" si="62"/>
        <v>#REF!</v>
      </c>
      <c r="CY126" s="1" t="e">
        <f t="shared" si="91"/>
        <v>#REF!</v>
      </c>
      <c r="CZ126" s="1" t="e">
        <f t="shared" si="91"/>
        <v>#REF!</v>
      </c>
      <c r="DA126" s="1" t="e">
        <f t="shared" si="91"/>
        <v>#REF!</v>
      </c>
      <c r="DB126" s="1" t="e">
        <f t="shared" si="91"/>
        <v>#REF!</v>
      </c>
      <c r="DC126" s="1" t="e">
        <f t="shared" si="91"/>
        <v>#REF!</v>
      </c>
      <c r="DD126" s="1" t="e">
        <f t="shared" si="91"/>
        <v>#REF!</v>
      </c>
    </row>
    <row r="127" ht="15" customHeight="1">
      <c r="A127" s="47">
        <v>15.02</v>
      </c>
      <c r="B127" s="26">
        <v>2</v>
      </c>
      <c r="C127" s="26">
        <v>182</v>
      </c>
      <c r="D127" s="5"/>
      <c r="E127" s="48">
        <v>14.699999999999999</v>
      </c>
      <c r="F127" s="48">
        <f t="shared" si="44"/>
        <v>14.799999999999999</v>
      </c>
      <c r="G127" s="48">
        <v>16</v>
      </c>
      <c r="H127" s="48">
        <f t="shared" si="45"/>
        <v>16.100000000000001</v>
      </c>
      <c r="I127" s="48">
        <v>27.100000000000001</v>
      </c>
      <c r="J127" s="48">
        <f t="shared" si="46"/>
        <v>27.200000000000003</v>
      </c>
      <c r="K127" s="49">
        <v>34.200000000000003</v>
      </c>
      <c r="L127" s="49">
        <f t="shared" si="47"/>
        <v>34.300000000000004</v>
      </c>
      <c r="M127" s="3"/>
      <c r="N127" s="48">
        <v>14.300000000000001</v>
      </c>
      <c r="O127" s="48">
        <f t="shared" si="48"/>
        <v>14.4</v>
      </c>
      <c r="P127" s="49">
        <v>15.800000000000001</v>
      </c>
      <c r="Q127" s="49">
        <f t="shared" si="49"/>
        <v>15.9</v>
      </c>
      <c r="R127" s="49">
        <v>28.399999999999999</v>
      </c>
      <c r="S127" s="49">
        <f t="shared" si="94"/>
        <v>28.5</v>
      </c>
      <c r="T127" s="49">
        <v>35.700000000000003</v>
      </c>
      <c r="U127" s="49">
        <f t="shared" si="51"/>
        <v>35.800000000000004</v>
      </c>
      <c r="Y127" s="2">
        <v>22</v>
      </c>
      <c r="Z127" s="2" t="str">
        <f t="shared" si="105"/>
        <v/>
      </c>
      <c r="AA127" s="2" t="str">
        <f t="shared" si="81"/>
        <v/>
      </c>
      <c r="AB127" s="2" t="str">
        <f t="shared" si="82"/>
        <v/>
      </c>
      <c r="AC127" s="2" t="str">
        <f t="shared" si="83"/>
        <v/>
      </c>
      <c r="AD127" s="2" t="str">
        <f t="shared" si="84"/>
        <v/>
      </c>
      <c r="AE127" s="2" t="str">
        <f t="shared" si="85"/>
        <v/>
      </c>
      <c r="AF127" s="2" t="str">
        <f t="shared" si="86"/>
        <v/>
      </c>
      <c r="AG127" s="2" t="str">
        <f t="shared" si="87"/>
        <v/>
      </c>
      <c r="AH127" s="2" t="str">
        <f t="shared" si="88"/>
        <v/>
      </c>
      <c r="AJ127" s="2" t="e">
        <f>IF(#REF!="","",VLOOKUP(#REF!,$A$5:$C$173,3,))</f>
        <v>#REF!</v>
      </c>
      <c r="AK127" s="2" t="e">
        <f t="shared" si="89"/>
        <v>#REF!</v>
      </c>
      <c r="AL127" s="2" t="e">
        <f t="shared" si="89"/>
        <v>#REF!</v>
      </c>
      <c r="AM127" s="2" t="e">
        <f t="shared" si="89"/>
        <v>#REF!</v>
      </c>
      <c r="AN127" s="2" t="e">
        <f t="shared" si="89"/>
        <v>#REF!</v>
      </c>
      <c r="AO127" s="2" t="e">
        <f t="shared" si="89"/>
        <v>#REF!</v>
      </c>
      <c r="AP127" s="2" t="e">
        <f t="shared" si="89"/>
        <v>#REF!</v>
      </c>
      <c r="AQ127" s="2" t="e">
        <f t="shared" si="89"/>
        <v>#REF!</v>
      </c>
      <c r="AR127" s="2" t="e">
        <f t="shared" si="89"/>
        <v>#REF!</v>
      </c>
      <c r="BA127" s="66" t="str">
        <f t="shared" si="97"/>
        <v/>
      </c>
      <c r="BB127" s="67"/>
      <c r="BC127" s="68"/>
      <c r="BD127" s="68"/>
      <c r="BE127" s="69"/>
      <c r="BF127" s="73">
        <v>36386</v>
      </c>
      <c r="BG127" s="72" t="str">
        <f t="shared" si="98"/>
        <v>17.10</v>
      </c>
      <c r="BH127" s="72">
        <v>20</v>
      </c>
      <c r="BI127" s="72">
        <v>1.1100000000000001</v>
      </c>
      <c r="BJ127" s="72">
        <f t="shared" si="99"/>
        <v>1.23</v>
      </c>
      <c r="BK127" s="72">
        <f t="shared" si="100"/>
        <v>16.260000000000002</v>
      </c>
      <c r="BL127" s="72" t="str">
        <f t="shared" si="101"/>
        <v xml:space="preserve">Severely Wasted</v>
      </c>
      <c r="BN127" s="1" t="str">
        <f t="shared" si="68"/>
        <v>17.10</v>
      </c>
      <c r="BO127" s="1">
        <f t="shared" si="69"/>
        <v>10</v>
      </c>
      <c r="BP127" s="1" t="str">
        <f t="shared" si="70"/>
        <v>F</v>
      </c>
      <c r="BQ127" s="1" t="str">
        <f t="shared" si="71"/>
        <v>0</v>
      </c>
      <c r="BT127" s="47">
        <v>15.02</v>
      </c>
      <c r="BU127" s="26">
        <v>2</v>
      </c>
      <c r="BV127" s="26">
        <v>182</v>
      </c>
      <c r="BW127" s="5"/>
      <c r="BX127" s="49">
        <v>1.462</v>
      </c>
      <c r="BY127" s="49">
        <v>1.4629999999999999</v>
      </c>
      <c r="BZ127" s="49">
        <v>1.54</v>
      </c>
      <c r="CA127" s="49">
        <v>1.5409999999999999</v>
      </c>
      <c r="CB127" s="49">
        <v>1.8540000000000001</v>
      </c>
      <c r="CC127" s="49">
        <v>1.855</v>
      </c>
      <c r="CE127" s="51">
        <v>1.4120000000000001</v>
      </c>
      <c r="CF127" s="51">
        <v>1.413</v>
      </c>
      <c r="CG127" s="51">
        <v>1.48</v>
      </c>
      <c r="CH127" s="51">
        <v>1.4809999999999999</v>
      </c>
      <c r="CI127" s="51">
        <v>1.756</v>
      </c>
      <c r="CJ127" s="51">
        <v>1.7569999999999999</v>
      </c>
      <c r="CM127" s="1" t="e">
        <f>IF('Nutritional Status'!#REF!="","",IF('Nutritional Status'!#REF!&gt;CT127,$CU$3,IF('Nutritional Status'!#REF!&gt;CR127,$CS$3,IF('Nutritional Status'!#REF!&gt;CP127,$CQ$3,$CP$3))))</f>
        <v>#REF!</v>
      </c>
      <c r="CN127" s="2">
        <v>22</v>
      </c>
      <c r="CO127" s="1" t="str">
        <f t="shared" si="61"/>
        <v/>
      </c>
      <c r="CP127" s="1" t="str">
        <f t="shared" si="80"/>
        <v/>
      </c>
      <c r="CQ127" s="1" t="str">
        <f t="shared" si="80"/>
        <v/>
      </c>
      <c r="CR127" s="1" t="str">
        <f t="shared" si="80"/>
        <v/>
      </c>
      <c r="CS127" s="1" t="str">
        <f t="shared" si="80"/>
        <v/>
      </c>
      <c r="CT127" s="1" t="str">
        <f t="shared" si="80"/>
        <v/>
      </c>
      <c r="CU127" s="1" t="str">
        <f t="shared" si="80"/>
        <v/>
      </c>
      <c r="CW127" s="2">
        <v>22</v>
      </c>
      <c r="CX127" s="1" t="e">
        <f t="shared" si="62"/>
        <v>#REF!</v>
      </c>
      <c r="CY127" s="1" t="e">
        <f t="shared" si="91"/>
        <v>#REF!</v>
      </c>
      <c r="CZ127" s="1" t="e">
        <f t="shared" si="91"/>
        <v>#REF!</v>
      </c>
      <c r="DA127" s="1" t="e">
        <f t="shared" si="91"/>
        <v>#REF!</v>
      </c>
      <c r="DB127" s="1" t="e">
        <f t="shared" si="91"/>
        <v>#REF!</v>
      </c>
      <c r="DC127" s="1" t="e">
        <f t="shared" si="91"/>
        <v>#REF!</v>
      </c>
      <c r="DD127" s="1" t="e">
        <f t="shared" si="91"/>
        <v>#REF!</v>
      </c>
    </row>
    <row r="128" ht="15" customHeight="1">
      <c r="A128" s="47">
        <v>15.029999999999999</v>
      </c>
      <c r="B128" s="26">
        <v>3</v>
      </c>
      <c r="C128" s="26">
        <v>183</v>
      </c>
      <c r="D128" s="5"/>
      <c r="E128" s="48">
        <v>14.699999999999999</v>
      </c>
      <c r="F128" s="48">
        <f t="shared" si="44"/>
        <v>14.799999999999999</v>
      </c>
      <c r="G128" s="48">
        <v>16</v>
      </c>
      <c r="H128" s="48">
        <f t="shared" si="45"/>
        <v>16.100000000000001</v>
      </c>
      <c r="I128" s="48">
        <v>27.199999999999999</v>
      </c>
      <c r="J128" s="48">
        <f t="shared" si="46"/>
        <v>27.300000000000001</v>
      </c>
      <c r="K128" s="49">
        <v>34.299999999999997</v>
      </c>
      <c r="L128" s="49">
        <f t="shared" si="47"/>
        <v>34.399999999999999</v>
      </c>
      <c r="M128" s="3"/>
      <c r="N128" s="48">
        <v>14.300000000000001</v>
      </c>
      <c r="O128" s="48">
        <f t="shared" si="48"/>
        <v>14.4</v>
      </c>
      <c r="P128" s="49">
        <v>15.9</v>
      </c>
      <c r="Q128" s="49">
        <f t="shared" si="49"/>
        <v>16</v>
      </c>
      <c r="R128" s="49">
        <v>28.399999999999999</v>
      </c>
      <c r="S128" s="49">
        <f t="shared" si="94"/>
        <v>28.5</v>
      </c>
      <c r="T128" s="49">
        <v>35.700000000000003</v>
      </c>
      <c r="U128" s="49">
        <f t="shared" si="51"/>
        <v>35.800000000000004</v>
      </c>
      <c r="Y128" s="2">
        <v>23</v>
      </c>
      <c r="Z128" s="2" t="str">
        <f t="shared" si="105"/>
        <v/>
      </c>
      <c r="AA128" s="2" t="str">
        <f t="shared" si="81"/>
        <v/>
      </c>
      <c r="AB128" s="2" t="str">
        <f t="shared" si="82"/>
        <v/>
      </c>
      <c r="AC128" s="2" t="str">
        <f t="shared" si="83"/>
        <v/>
      </c>
      <c r="AD128" s="2" t="str">
        <f t="shared" si="84"/>
        <v/>
      </c>
      <c r="AE128" s="2" t="str">
        <f t="shared" si="85"/>
        <v/>
      </c>
      <c r="AF128" s="2" t="str">
        <f t="shared" si="86"/>
        <v/>
      </c>
      <c r="AG128" s="2" t="str">
        <f t="shared" si="87"/>
        <v/>
      </c>
      <c r="AH128" s="2" t="str">
        <f t="shared" si="88"/>
        <v/>
      </c>
      <c r="AJ128" s="2" t="e">
        <f>IF(#REF!="","",VLOOKUP(#REF!,$A$5:$C$173,3,))</f>
        <v>#REF!</v>
      </c>
      <c r="AK128" s="2" t="e">
        <f t="shared" si="89"/>
        <v>#REF!</v>
      </c>
      <c r="AL128" s="2" t="e">
        <f t="shared" si="89"/>
        <v>#REF!</v>
      </c>
      <c r="AM128" s="2" t="e">
        <f t="shared" si="89"/>
        <v>#REF!</v>
      </c>
      <c r="AN128" s="2" t="e">
        <f t="shared" si="89"/>
        <v>#REF!</v>
      </c>
      <c r="AO128" s="2" t="e">
        <f t="shared" si="89"/>
        <v>#REF!</v>
      </c>
      <c r="AP128" s="2" t="e">
        <f t="shared" si="89"/>
        <v>#REF!</v>
      </c>
      <c r="AQ128" s="2" t="e">
        <f t="shared" si="89"/>
        <v>#REF!</v>
      </c>
      <c r="AR128" s="2" t="e">
        <f t="shared" si="89"/>
        <v>#REF!</v>
      </c>
      <c r="BA128" s="66" t="str">
        <f t="shared" si="97"/>
        <v/>
      </c>
      <c r="BB128" s="67"/>
      <c r="BC128" s="68"/>
      <c r="BD128" s="68"/>
      <c r="BE128" s="69"/>
      <c r="BF128" s="73">
        <v>37900</v>
      </c>
      <c r="BG128" s="72" t="str">
        <f t="shared" si="98"/>
        <v>13.08</v>
      </c>
      <c r="BH128" s="72">
        <v>40</v>
      </c>
      <c r="BI128" s="72">
        <v>1.1399999999999999</v>
      </c>
      <c r="BJ128" s="72">
        <f t="shared" si="99"/>
        <v>1.3</v>
      </c>
      <c r="BK128" s="72">
        <f t="shared" si="100"/>
        <v>30.77</v>
      </c>
      <c r="BL128" s="72" t="str">
        <f t="shared" si="101"/>
        <v xml:space="preserve">Severely Wasted</v>
      </c>
      <c r="BN128" s="1" t="str">
        <f t="shared" si="68"/>
        <v>13.08</v>
      </c>
      <c r="BO128" s="1">
        <f t="shared" si="69"/>
        <v>8</v>
      </c>
      <c r="BP128" s="1" t="str">
        <f t="shared" si="70"/>
        <v>F</v>
      </c>
      <c r="BQ128" s="1" t="str">
        <f t="shared" si="71"/>
        <v>0</v>
      </c>
      <c r="BT128" s="47">
        <v>15.029999999999999</v>
      </c>
      <c r="BU128" s="26">
        <v>3</v>
      </c>
      <c r="BV128" s="26">
        <v>183</v>
      </c>
      <c r="BW128" s="5"/>
      <c r="BX128" s="49">
        <v>1.466</v>
      </c>
      <c r="BY128" s="49">
        <v>1.4669999999999999</v>
      </c>
      <c r="BZ128" s="49">
        <v>1.544</v>
      </c>
      <c r="CA128" s="49">
        <v>1.5449999999999999</v>
      </c>
      <c r="CB128" s="49">
        <v>1.857</v>
      </c>
      <c r="CC128" s="49">
        <v>1.8579999999999999</v>
      </c>
      <c r="CE128" s="51">
        <v>1.413</v>
      </c>
      <c r="CF128" s="51">
        <v>1.4140000000000001</v>
      </c>
      <c r="CG128" s="51">
        <v>1.4809999999999999</v>
      </c>
      <c r="CH128" s="51">
        <v>1.482</v>
      </c>
      <c r="CI128" s="51">
        <v>1.7569999999999999</v>
      </c>
      <c r="CJ128" s="51">
        <v>1.7579999999999998</v>
      </c>
      <c r="CM128" s="1" t="e">
        <f>IF('Nutritional Status'!#REF!="","",IF('Nutritional Status'!#REF!&gt;CT128,$CU$3,IF('Nutritional Status'!#REF!&gt;CR128,$CS$3,IF('Nutritional Status'!#REF!&gt;CP128,$CQ$3,$CP$3))))</f>
        <v>#REF!</v>
      </c>
      <c r="CN128" s="2">
        <v>23</v>
      </c>
      <c r="CO128" s="1" t="str">
        <f t="shared" si="61"/>
        <v/>
      </c>
      <c r="CP128" s="1" t="str">
        <f t="shared" si="80"/>
        <v/>
      </c>
      <c r="CQ128" s="1" t="str">
        <f t="shared" si="80"/>
        <v/>
      </c>
      <c r="CR128" s="1" t="str">
        <f t="shared" si="80"/>
        <v/>
      </c>
      <c r="CS128" s="1" t="str">
        <f t="shared" si="80"/>
        <v/>
      </c>
      <c r="CT128" s="1" t="str">
        <f t="shared" si="80"/>
        <v/>
      </c>
      <c r="CU128" s="1" t="str">
        <f t="shared" si="80"/>
        <v/>
      </c>
      <c r="CW128" s="2">
        <v>23</v>
      </c>
      <c r="CX128" s="1" t="e">
        <f t="shared" si="62"/>
        <v>#REF!</v>
      </c>
      <c r="CY128" s="1" t="e">
        <f t="shared" si="91"/>
        <v>#REF!</v>
      </c>
      <c r="CZ128" s="1" t="e">
        <f t="shared" si="91"/>
        <v>#REF!</v>
      </c>
      <c r="DA128" s="1" t="e">
        <f t="shared" si="91"/>
        <v>#REF!</v>
      </c>
      <c r="DB128" s="1" t="e">
        <f t="shared" si="91"/>
        <v>#REF!</v>
      </c>
      <c r="DC128" s="1" t="e">
        <f t="shared" si="91"/>
        <v>#REF!</v>
      </c>
      <c r="DD128" s="1" t="e">
        <f t="shared" si="91"/>
        <v>#REF!</v>
      </c>
    </row>
    <row r="129" ht="15" customHeight="1">
      <c r="A129" s="47">
        <v>15.039999999999999</v>
      </c>
      <c r="B129" s="26">
        <v>4</v>
      </c>
      <c r="C129" s="26">
        <v>184</v>
      </c>
      <c r="D129" s="5"/>
      <c r="E129" s="48">
        <v>14.699999999999999</v>
      </c>
      <c r="F129" s="48">
        <f t="shared" si="44"/>
        <v>14.799999999999999</v>
      </c>
      <c r="G129" s="48">
        <v>16.100000000000001</v>
      </c>
      <c r="H129" s="48">
        <f t="shared" si="45"/>
        <v>16.200000000000003</v>
      </c>
      <c r="I129" s="48">
        <v>27.300000000000001</v>
      </c>
      <c r="J129" s="48">
        <f t="shared" si="46"/>
        <v>27.400000000000002</v>
      </c>
      <c r="K129" s="49">
        <v>34.299999999999997</v>
      </c>
      <c r="L129" s="49">
        <f t="shared" si="47"/>
        <v>34.399999999999999</v>
      </c>
      <c r="M129" s="3"/>
      <c r="N129" s="48">
        <v>14.4</v>
      </c>
      <c r="O129" s="48">
        <f t="shared" si="48"/>
        <v>14.5</v>
      </c>
      <c r="P129" s="49">
        <v>15.9</v>
      </c>
      <c r="Q129" s="49">
        <f t="shared" si="49"/>
        <v>16</v>
      </c>
      <c r="R129" s="49">
        <v>28.5</v>
      </c>
      <c r="S129" s="49">
        <f t="shared" si="94"/>
        <v>28.600000000000001</v>
      </c>
      <c r="T129" s="49">
        <v>35.799999999999997</v>
      </c>
      <c r="U129" s="49">
        <f t="shared" si="51"/>
        <v>35.899999999999999</v>
      </c>
      <c r="Y129" s="2">
        <v>24</v>
      </c>
      <c r="Z129" s="2" t="str">
        <f t="shared" si="105"/>
        <v/>
      </c>
      <c r="AA129" s="2" t="str">
        <f t="shared" si="81"/>
        <v/>
      </c>
      <c r="AB129" s="2" t="str">
        <f t="shared" si="82"/>
        <v/>
      </c>
      <c r="AC129" s="2" t="str">
        <f t="shared" si="83"/>
        <v/>
      </c>
      <c r="AD129" s="2" t="str">
        <f t="shared" si="84"/>
        <v/>
      </c>
      <c r="AE129" s="2" t="str">
        <f t="shared" si="85"/>
        <v/>
      </c>
      <c r="AF129" s="2" t="str">
        <f t="shared" si="86"/>
        <v/>
      </c>
      <c r="AG129" s="2" t="str">
        <f t="shared" si="87"/>
        <v/>
      </c>
      <c r="AH129" s="2" t="str">
        <f t="shared" si="88"/>
        <v/>
      </c>
      <c r="AJ129" s="2" t="e">
        <f>IF(#REF!="","",VLOOKUP(#REF!,$A$5:$C$173,3,))</f>
        <v>#REF!</v>
      </c>
      <c r="AK129" s="2" t="e">
        <f t="shared" si="89"/>
        <v>#REF!</v>
      </c>
      <c r="AL129" s="2" t="e">
        <f t="shared" si="89"/>
        <v>#REF!</v>
      </c>
      <c r="AM129" s="2" t="e">
        <f t="shared" si="89"/>
        <v>#REF!</v>
      </c>
      <c r="AN129" s="2" t="e">
        <f t="shared" si="89"/>
        <v>#REF!</v>
      </c>
      <c r="AO129" s="2" t="e">
        <f t="shared" si="89"/>
        <v>#REF!</v>
      </c>
      <c r="AP129" s="2" t="e">
        <f t="shared" si="89"/>
        <v>#REF!</v>
      </c>
      <c r="AQ129" s="2" t="e">
        <f t="shared" si="89"/>
        <v>#REF!</v>
      </c>
      <c r="AR129" s="2" t="e">
        <f t="shared" si="89"/>
        <v>#REF!</v>
      </c>
      <c r="BA129" s="66" t="str">
        <f t="shared" si="97"/>
        <v/>
      </c>
      <c r="BB129" s="67"/>
      <c r="BC129" s="68"/>
      <c r="BD129" s="68"/>
      <c r="BE129" s="69"/>
      <c r="BF129" s="73">
        <v>37312</v>
      </c>
      <c r="BG129" s="72" t="str">
        <f t="shared" si="98"/>
        <v>15.03</v>
      </c>
      <c r="BH129" s="72">
        <v>37</v>
      </c>
      <c r="BI129" s="72">
        <v>1.3500000000000001</v>
      </c>
      <c r="BJ129" s="72">
        <f t="shared" si="99"/>
        <v>1.8200000000000001</v>
      </c>
      <c r="BK129" s="72">
        <f t="shared" si="100"/>
        <v>20.329999999999998</v>
      </c>
      <c r="BL129" s="72" t="e">
        <f t="shared" si="101"/>
        <v>#REF!</v>
      </c>
      <c r="BN129" s="1" t="str">
        <f t="shared" si="68"/>
        <v>15.03</v>
      </c>
      <c r="BO129" s="1">
        <f t="shared" si="69"/>
        <v>3</v>
      </c>
      <c r="BP129" s="1" t="str">
        <f t="shared" si="70"/>
        <v>F</v>
      </c>
      <c r="BQ129" s="1" t="str">
        <f t="shared" si="71"/>
        <v>0</v>
      </c>
      <c r="BT129" s="47">
        <v>15.039999999999999</v>
      </c>
      <c r="BU129" s="26">
        <v>4</v>
      </c>
      <c r="BV129" s="26">
        <v>184</v>
      </c>
      <c r="BW129" s="5"/>
      <c r="BX129" s="49">
        <v>1.47</v>
      </c>
      <c r="BY129" s="49">
        <v>1.4709999999999999</v>
      </c>
      <c r="BZ129" s="49">
        <v>1.548</v>
      </c>
      <c r="CA129" s="49">
        <v>1.5490000000000002</v>
      </c>
      <c r="CB129" s="49">
        <v>1.861</v>
      </c>
      <c r="CC129" s="49">
        <v>1.8619999999999999</v>
      </c>
      <c r="CE129" s="51">
        <v>1.4140000000000001</v>
      </c>
      <c r="CF129" s="51">
        <v>1.415</v>
      </c>
      <c r="CG129" s="51">
        <v>1.4820000000000002</v>
      </c>
      <c r="CH129" s="51">
        <v>1.4830000000000001</v>
      </c>
      <c r="CI129" s="51">
        <v>1.7569999999999999</v>
      </c>
      <c r="CJ129" s="51">
        <v>1.7579999999999998</v>
      </c>
      <c r="CM129" s="1" t="e">
        <f>IF('Nutritional Status'!#REF!="","",IF('Nutritional Status'!#REF!&gt;CT129,$CU$3,IF('Nutritional Status'!#REF!&gt;CR129,$CS$3,IF('Nutritional Status'!#REF!&gt;CP129,$CQ$3,$CP$3))))</f>
        <v>#REF!</v>
      </c>
      <c r="CN129" s="2">
        <v>24</v>
      </c>
      <c r="CO129" s="1" t="str">
        <f t="shared" si="61"/>
        <v/>
      </c>
      <c r="CP129" s="1" t="str">
        <f t="shared" si="80"/>
        <v/>
      </c>
      <c r="CQ129" s="1" t="str">
        <f t="shared" si="80"/>
        <v/>
      </c>
      <c r="CR129" s="1" t="str">
        <f t="shared" si="80"/>
        <v/>
      </c>
      <c r="CS129" s="1" t="str">
        <f t="shared" si="80"/>
        <v/>
      </c>
      <c r="CT129" s="1" t="str">
        <f t="shared" si="80"/>
        <v/>
      </c>
      <c r="CU129" s="1" t="str">
        <f t="shared" si="80"/>
        <v/>
      </c>
      <c r="CW129" s="2">
        <v>24</v>
      </c>
      <c r="CX129" s="1" t="e">
        <f t="shared" si="62"/>
        <v>#REF!</v>
      </c>
      <c r="CY129" s="1" t="e">
        <f t="shared" si="91"/>
        <v>#REF!</v>
      </c>
      <c r="CZ129" s="1" t="e">
        <f t="shared" si="91"/>
        <v>#REF!</v>
      </c>
      <c r="DA129" s="1" t="e">
        <f t="shared" si="91"/>
        <v>#REF!</v>
      </c>
      <c r="DB129" s="1" t="e">
        <f t="shared" si="91"/>
        <v>#REF!</v>
      </c>
      <c r="DC129" s="1" t="e">
        <f t="shared" si="91"/>
        <v>#REF!</v>
      </c>
      <c r="DD129" s="1" t="e">
        <f t="shared" si="91"/>
        <v>#REF!</v>
      </c>
    </row>
    <row r="130" ht="15" customHeight="1">
      <c r="A130" s="47">
        <v>15.050000000000001</v>
      </c>
      <c r="B130" s="26">
        <v>5</v>
      </c>
      <c r="C130" s="26">
        <v>185</v>
      </c>
      <c r="D130" s="5"/>
      <c r="E130" s="48">
        <v>14.800000000000001</v>
      </c>
      <c r="F130" s="48">
        <f t="shared" si="44"/>
        <v>14.9</v>
      </c>
      <c r="G130" s="48">
        <v>16.100000000000001</v>
      </c>
      <c r="H130" s="48">
        <f t="shared" si="45"/>
        <v>16.200000000000003</v>
      </c>
      <c r="I130" s="48">
        <v>27.399999999999999</v>
      </c>
      <c r="J130" s="48">
        <f t="shared" si="46"/>
        <v>27.5</v>
      </c>
      <c r="K130" s="49">
        <v>34.399999999999999</v>
      </c>
      <c r="L130" s="49">
        <f t="shared" si="47"/>
        <v>34.5</v>
      </c>
      <c r="M130" s="3"/>
      <c r="N130" s="48">
        <v>14.4</v>
      </c>
      <c r="O130" s="48">
        <f t="shared" si="48"/>
        <v>14.5</v>
      </c>
      <c r="P130" s="49">
        <v>15.9</v>
      </c>
      <c r="Q130" s="49">
        <f t="shared" si="49"/>
        <v>16</v>
      </c>
      <c r="R130" s="49">
        <v>28.5</v>
      </c>
      <c r="S130" s="49">
        <f t="shared" si="94"/>
        <v>28.600000000000001</v>
      </c>
      <c r="T130" s="49">
        <v>35.799999999999997</v>
      </c>
      <c r="U130" s="49">
        <f t="shared" si="51"/>
        <v>35.899999999999999</v>
      </c>
      <c r="Y130" s="2">
        <v>25</v>
      </c>
      <c r="Z130" s="2" t="str">
        <f t="shared" si="105"/>
        <v/>
      </c>
      <c r="AA130" s="2" t="str">
        <f t="shared" si="81"/>
        <v/>
      </c>
      <c r="AB130" s="2" t="str">
        <f t="shared" si="82"/>
        <v/>
      </c>
      <c r="AC130" s="2" t="str">
        <f t="shared" si="83"/>
        <v/>
      </c>
      <c r="AD130" s="2" t="str">
        <f t="shared" si="84"/>
        <v/>
      </c>
      <c r="AE130" s="2" t="str">
        <f t="shared" si="85"/>
        <v/>
      </c>
      <c r="AF130" s="2" t="str">
        <f t="shared" si="86"/>
        <v/>
      </c>
      <c r="AG130" s="2" t="str">
        <f t="shared" si="87"/>
        <v/>
      </c>
      <c r="AH130" s="2" t="str">
        <f t="shared" si="88"/>
        <v/>
      </c>
      <c r="AJ130" s="2" t="e">
        <f>IF(#REF!="","",VLOOKUP(#REF!,$A$5:$C$173,3,))</f>
        <v>#REF!</v>
      </c>
      <c r="AK130" s="2" t="e">
        <f t="shared" si="89"/>
        <v>#REF!</v>
      </c>
      <c r="AL130" s="2" t="e">
        <f t="shared" si="89"/>
        <v>#REF!</v>
      </c>
      <c r="AM130" s="2" t="e">
        <f t="shared" si="89"/>
        <v>#REF!</v>
      </c>
      <c r="AN130" s="2" t="e">
        <f t="shared" si="89"/>
        <v>#REF!</v>
      </c>
      <c r="AO130" s="2" t="e">
        <f t="shared" si="89"/>
        <v>#REF!</v>
      </c>
      <c r="AP130" s="2" t="e">
        <f t="shared" si="89"/>
        <v>#REF!</v>
      </c>
      <c r="AQ130" s="2" t="e">
        <f t="shared" si="89"/>
        <v>#REF!</v>
      </c>
      <c r="AR130" s="2" t="e">
        <f t="shared" si="89"/>
        <v>#REF!</v>
      </c>
      <c r="BA130" s="66" t="str">
        <f t="shared" si="97"/>
        <v/>
      </c>
      <c r="BB130" s="67"/>
      <c r="BC130" s="68"/>
      <c r="BD130" s="68"/>
      <c r="BE130" s="69"/>
      <c r="BF130" s="73">
        <v>36386</v>
      </c>
      <c r="BG130" s="72" t="str">
        <f t="shared" si="98"/>
        <v>17.10</v>
      </c>
      <c r="BH130" s="72">
        <v>20</v>
      </c>
      <c r="BI130" s="72">
        <v>1.1100000000000001</v>
      </c>
      <c r="BJ130" s="72">
        <f t="shared" si="99"/>
        <v>1.23</v>
      </c>
      <c r="BK130" s="72">
        <f t="shared" si="100"/>
        <v>16.260000000000002</v>
      </c>
      <c r="BL130" s="72" t="str">
        <f t="shared" si="101"/>
        <v xml:space="preserve">Severely Wasted</v>
      </c>
      <c r="BN130" s="1" t="str">
        <f t="shared" si="68"/>
        <v>17.10</v>
      </c>
      <c r="BO130" s="1">
        <f t="shared" si="69"/>
        <v>10</v>
      </c>
      <c r="BP130" s="1" t="str">
        <f t="shared" si="70"/>
        <v>F</v>
      </c>
      <c r="BQ130" s="1" t="str">
        <f t="shared" si="71"/>
        <v>0</v>
      </c>
      <c r="BT130" s="47">
        <v>15.050000000000001</v>
      </c>
      <c r="BU130" s="26">
        <v>5</v>
      </c>
      <c r="BV130" s="26">
        <v>185</v>
      </c>
      <c r="BW130" s="5"/>
      <c r="BX130" s="49">
        <v>1.4730000000000001</v>
      </c>
      <c r="BY130" s="49">
        <v>1.474</v>
      </c>
      <c r="BZ130" s="49">
        <v>1.5509999999999999</v>
      </c>
      <c r="CA130" s="49">
        <v>1.5519999999999998</v>
      </c>
      <c r="CB130" s="49">
        <v>1.8640000000000001</v>
      </c>
      <c r="CC130" s="49">
        <v>1.865</v>
      </c>
      <c r="CE130" s="51">
        <v>1.415</v>
      </c>
      <c r="CF130" s="51">
        <v>1.4159999999999999</v>
      </c>
      <c r="CG130" s="51">
        <v>1.4830000000000001</v>
      </c>
      <c r="CH130" s="51">
        <v>1.484</v>
      </c>
      <c r="CI130" s="51">
        <v>1.758</v>
      </c>
      <c r="CJ130" s="51">
        <v>1.7590000000000001</v>
      </c>
      <c r="CM130" s="1" t="e">
        <f>IF('Nutritional Status'!#REF!="","",IF('Nutritional Status'!#REF!&gt;CT130,$CU$3,IF('Nutritional Status'!#REF!&gt;CR130,$CS$3,IF('Nutritional Status'!#REF!&gt;CP130,$CQ$3,$CP$3))))</f>
        <v>#REF!</v>
      </c>
      <c r="CN130" s="2">
        <v>25</v>
      </c>
      <c r="CO130" s="1" t="str">
        <f t="shared" si="61"/>
        <v/>
      </c>
      <c r="CP130" s="1" t="str">
        <f t="shared" si="80"/>
        <v/>
      </c>
      <c r="CQ130" s="1" t="str">
        <f t="shared" si="80"/>
        <v/>
      </c>
      <c r="CR130" s="1" t="str">
        <f t="shared" si="80"/>
        <v/>
      </c>
      <c r="CS130" s="1" t="str">
        <f t="shared" si="80"/>
        <v/>
      </c>
      <c r="CT130" s="1" t="str">
        <f t="shared" si="80"/>
        <v/>
      </c>
      <c r="CU130" s="1" t="str">
        <f t="shared" si="80"/>
        <v/>
      </c>
      <c r="CW130" s="2">
        <v>25</v>
      </c>
      <c r="CX130" s="1" t="e">
        <f t="shared" si="62"/>
        <v>#REF!</v>
      </c>
      <c r="CY130" s="1" t="e">
        <f t="shared" si="91"/>
        <v>#REF!</v>
      </c>
      <c r="CZ130" s="1" t="e">
        <f t="shared" si="91"/>
        <v>#REF!</v>
      </c>
      <c r="DA130" s="1" t="e">
        <f t="shared" si="91"/>
        <v>#REF!</v>
      </c>
      <c r="DB130" s="1" t="e">
        <f t="shared" si="91"/>
        <v>#REF!</v>
      </c>
      <c r="DC130" s="1" t="e">
        <f t="shared" si="91"/>
        <v>#REF!</v>
      </c>
      <c r="DD130" s="1" t="e">
        <f t="shared" si="91"/>
        <v>#REF!</v>
      </c>
    </row>
    <row r="131" ht="15" customHeight="1">
      <c r="A131" s="47">
        <v>15.06</v>
      </c>
      <c r="B131" s="26">
        <v>6</v>
      </c>
      <c r="C131" s="26">
        <v>186</v>
      </c>
      <c r="D131" s="5"/>
      <c r="E131" s="48">
        <v>14.800000000000001</v>
      </c>
      <c r="F131" s="48">
        <f t="shared" si="44"/>
        <v>14.9</v>
      </c>
      <c r="G131" s="48">
        <v>16.199999999999999</v>
      </c>
      <c r="H131" s="48">
        <f t="shared" si="45"/>
        <v>16.300000000000001</v>
      </c>
      <c r="I131" s="48">
        <v>27.399999999999999</v>
      </c>
      <c r="J131" s="48">
        <f t="shared" si="46"/>
        <v>27.5</v>
      </c>
      <c r="K131" s="49">
        <v>34.5</v>
      </c>
      <c r="L131" s="49">
        <f t="shared" si="47"/>
        <v>34.600000000000001</v>
      </c>
      <c r="M131" s="3"/>
      <c r="N131" s="48">
        <v>14.4</v>
      </c>
      <c r="O131" s="48">
        <f t="shared" si="48"/>
        <v>14.5</v>
      </c>
      <c r="P131" s="49">
        <v>15.9</v>
      </c>
      <c r="Q131" s="49">
        <f t="shared" si="49"/>
        <v>16</v>
      </c>
      <c r="R131" s="49">
        <v>28.600000000000001</v>
      </c>
      <c r="S131" s="49">
        <f t="shared" si="94"/>
        <v>28.700000000000003</v>
      </c>
      <c r="T131" s="49">
        <v>35.799999999999997</v>
      </c>
      <c r="U131" s="49">
        <f t="shared" si="51"/>
        <v>35.899999999999999</v>
      </c>
      <c r="Y131" s="2">
        <v>26</v>
      </c>
      <c r="Z131" s="2" t="str">
        <f t="shared" si="105"/>
        <v/>
      </c>
      <c r="AA131" s="2" t="str">
        <f t="shared" si="81"/>
        <v/>
      </c>
      <c r="AB131" s="2" t="str">
        <f t="shared" si="82"/>
        <v/>
      </c>
      <c r="AC131" s="2" t="str">
        <f t="shared" si="83"/>
        <v/>
      </c>
      <c r="AD131" s="2" t="str">
        <f t="shared" si="84"/>
        <v/>
      </c>
      <c r="AE131" s="2" t="str">
        <f t="shared" si="85"/>
        <v/>
      </c>
      <c r="AF131" s="2" t="str">
        <f t="shared" si="86"/>
        <v/>
      </c>
      <c r="AG131" s="2" t="str">
        <f t="shared" si="87"/>
        <v/>
      </c>
      <c r="AH131" s="2" t="str">
        <f t="shared" si="88"/>
        <v/>
      </c>
      <c r="AJ131" s="2" t="e">
        <f>IF(#REF!="","",VLOOKUP(#REF!,$A$5:$C$173,3,))</f>
        <v>#REF!</v>
      </c>
      <c r="AK131" s="2" t="e">
        <f t="shared" si="89"/>
        <v>#REF!</v>
      </c>
      <c r="AL131" s="2" t="e">
        <f t="shared" si="89"/>
        <v>#REF!</v>
      </c>
      <c r="AM131" s="2" t="e">
        <f t="shared" si="89"/>
        <v>#REF!</v>
      </c>
      <c r="AN131" s="2" t="e">
        <f t="shared" si="89"/>
        <v>#REF!</v>
      </c>
      <c r="AO131" s="2" t="e">
        <f t="shared" si="89"/>
        <v>#REF!</v>
      </c>
      <c r="AP131" s="2" t="e">
        <f t="shared" si="89"/>
        <v>#REF!</v>
      </c>
      <c r="AQ131" s="2" t="e">
        <f t="shared" si="89"/>
        <v>#REF!</v>
      </c>
      <c r="AR131" s="2" t="e">
        <f t="shared" si="89"/>
        <v>#REF!</v>
      </c>
      <c r="BA131" s="66" t="str">
        <f t="shared" si="97"/>
        <v/>
      </c>
      <c r="BB131" s="67"/>
      <c r="BC131" s="68"/>
      <c r="BD131" s="68"/>
      <c r="BE131" s="69"/>
      <c r="BF131" s="73">
        <v>37900</v>
      </c>
      <c r="BG131" s="72" t="str">
        <f t="shared" si="98"/>
        <v>13.08</v>
      </c>
      <c r="BH131" s="72">
        <v>40</v>
      </c>
      <c r="BI131" s="72">
        <v>1.1399999999999999</v>
      </c>
      <c r="BJ131" s="72">
        <f t="shared" si="99"/>
        <v>1.3</v>
      </c>
      <c r="BK131" s="72">
        <f t="shared" si="100"/>
        <v>30.77</v>
      </c>
      <c r="BL131" s="72" t="str">
        <f t="shared" si="101"/>
        <v xml:space="preserve">Severely Wasted</v>
      </c>
      <c r="BN131" s="1" t="str">
        <f t="shared" si="68"/>
        <v>13.08</v>
      </c>
      <c r="BO131" s="1">
        <f t="shared" si="69"/>
        <v>8</v>
      </c>
      <c r="BP131" s="1" t="str">
        <f t="shared" si="70"/>
        <v>F</v>
      </c>
      <c r="BQ131" s="1" t="str">
        <f t="shared" si="71"/>
        <v>0</v>
      </c>
      <c r="BT131" s="47">
        <v>15.06</v>
      </c>
      <c r="BU131" s="26">
        <v>6</v>
      </c>
      <c r="BV131" s="26">
        <v>186</v>
      </c>
      <c r="BW131" s="5"/>
      <c r="BX131" s="49">
        <v>1.476</v>
      </c>
      <c r="BY131" s="49">
        <v>1.4769999999999999</v>
      </c>
      <c r="BZ131" s="49">
        <v>1.554</v>
      </c>
      <c r="CA131" s="49">
        <v>1.5549999999999999</v>
      </c>
      <c r="CB131" s="49">
        <v>1.8680000000000001</v>
      </c>
      <c r="CC131" s="49">
        <v>1.869</v>
      </c>
      <c r="CE131" s="51">
        <v>1.4159999999999999</v>
      </c>
      <c r="CF131" s="51">
        <v>1.4169999999999998</v>
      </c>
      <c r="CG131" s="51">
        <v>1.484</v>
      </c>
      <c r="CH131" s="51">
        <v>1.4850000000000001</v>
      </c>
      <c r="CI131" s="51">
        <v>1.7590000000000001</v>
      </c>
      <c r="CJ131" s="51">
        <v>1.76</v>
      </c>
      <c r="CM131" s="1" t="e">
        <f>IF('Nutritional Status'!#REF!="","",IF('Nutritional Status'!#REF!&gt;CT131,$CU$3,IF('Nutritional Status'!#REF!&gt;CR131,$CS$3,IF('Nutritional Status'!#REF!&gt;CP131,$CQ$3,$CP$3))))</f>
        <v>#REF!</v>
      </c>
      <c r="CN131" s="2">
        <v>26</v>
      </c>
      <c r="CO131" s="1" t="str">
        <f t="shared" si="61"/>
        <v/>
      </c>
      <c r="CP131" s="1" t="str">
        <f t="shared" si="80"/>
        <v/>
      </c>
      <c r="CQ131" s="1" t="str">
        <f t="shared" si="80"/>
        <v/>
      </c>
      <c r="CR131" s="1" t="str">
        <f t="shared" si="80"/>
        <v/>
      </c>
      <c r="CS131" s="1" t="str">
        <f t="shared" si="80"/>
        <v/>
      </c>
      <c r="CT131" s="1" t="str">
        <f t="shared" si="80"/>
        <v/>
      </c>
      <c r="CU131" s="1" t="str">
        <f t="shared" si="80"/>
        <v/>
      </c>
      <c r="CW131" s="2">
        <v>26</v>
      </c>
      <c r="CX131" s="1" t="e">
        <f t="shared" si="62"/>
        <v>#REF!</v>
      </c>
      <c r="CY131" s="1" t="e">
        <f t="shared" si="91"/>
        <v>#REF!</v>
      </c>
      <c r="CZ131" s="1" t="e">
        <f t="shared" si="91"/>
        <v>#REF!</v>
      </c>
      <c r="DA131" s="1" t="e">
        <f t="shared" si="91"/>
        <v>#REF!</v>
      </c>
      <c r="DB131" s="1" t="e">
        <f t="shared" si="91"/>
        <v>#REF!</v>
      </c>
      <c r="DC131" s="1" t="e">
        <f t="shared" si="91"/>
        <v>#REF!</v>
      </c>
      <c r="DD131" s="1" t="e">
        <f t="shared" si="91"/>
        <v>#REF!</v>
      </c>
    </row>
    <row r="132" ht="15" customHeight="1">
      <c r="A132" s="47">
        <v>15.07</v>
      </c>
      <c r="B132" s="26">
        <v>7</v>
      </c>
      <c r="C132" s="26">
        <v>187</v>
      </c>
      <c r="D132" s="5"/>
      <c r="E132" s="48">
        <v>14.9</v>
      </c>
      <c r="F132" s="48">
        <f t="shared" si="44"/>
        <v>15</v>
      </c>
      <c r="G132" s="48">
        <v>16.199999999999999</v>
      </c>
      <c r="H132" s="48">
        <f t="shared" si="45"/>
        <v>16.300000000000001</v>
      </c>
      <c r="I132" s="48">
        <v>27.5</v>
      </c>
      <c r="J132" s="48">
        <f t="shared" si="46"/>
        <v>27.600000000000001</v>
      </c>
      <c r="K132" s="49">
        <v>34.5</v>
      </c>
      <c r="L132" s="49">
        <f t="shared" si="47"/>
        <v>34.600000000000001</v>
      </c>
      <c r="M132" s="3"/>
      <c r="N132" s="48">
        <v>14.4</v>
      </c>
      <c r="O132" s="48">
        <f t="shared" si="48"/>
        <v>14.5</v>
      </c>
      <c r="P132" s="49">
        <v>16</v>
      </c>
      <c r="Q132" s="49">
        <f t="shared" si="49"/>
        <v>16.100000000000001</v>
      </c>
      <c r="R132" s="49">
        <v>28.600000000000001</v>
      </c>
      <c r="S132" s="49">
        <f t="shared" si="94"/>
        <v>28.700000000000003</v>
      </c>
      <c r="T132" s="49">
        <v>35.899999999999999</v>
      </c>
      <c r="U132" s="49">
        <f t="shared" si="51"/>
        <v>36</v>
      </c>
      <c r="Y132" s="2">
        <v>27</v>
      </c>
      <c r="Z132" s="2" t="str">
        <f t="shared" si="105"/>
        <v/>
      </c>
      <c r="AA132" s="2" t="str">
        <f t="shared" si="81"/>
        <v/>
      </c>
      <c r="AB132" s="2" t="str">
        <f t="shared" si="82"/>
        <v/>
      </c>
      <c r="AC132" s="2" t="str">
        <f t="shared" si="83"/>
        <v/>
      </c>
      <c r="AD132" s="2" t="str">
        <f t="shared" si="84"/>
        <v/>
      </c>
      <c r="AE132" s="2" t="str">
        <f t="shared" si="85"/>
        <v/>
      </c>
      <c r="AF132" s="2" t="str">
        <f t="shared" si="86"/>
        <v/>
      </c>
      <c r="AG132" s="2" t="str">
        <f t="shared" si="87"/>
        <v/>
      </c>
      <c r="AH132" s="2" t="str">
        <f t="shared" si="88"/>
        <v/>
      </c>
      <c r="AJ132" s="2" t="e">
        <f>IF(#REF!="","",VLOOKUP(#REF!,$A$5:$C$173,3,))</f>
        <v>#REF!</v>
      </c>
      <c r="AK132" s="2" t="e">
        <f t="shared" si="89"/>
        <v>#REF!</v>
      </c>
      <c r="AL132" s="2" t="e">
        <f t="shared" si="89"/>
        <v>#REF!</v>
      </c>
      <c r="AM132" s="2" t="e">
        <f t="shared" si="89"/>
        <v>#REF!</v>
      </c>
      <c r="AN132" s="2" t="e">
        <f t="shared" si="89"/>
        <v>#REF!</v>
      </c>
      <c r="AO132" s="2" t="e">
        <f t="shared" si="89"/>
        <v>#REF!</v>
      </c>
      <c r="AP132" s="2" t="e">
        <f t="shared" si="89"/>
        <v>#REF!</v>
      </c>
      <c r="AQ132" s="2" t="e">
        <f t="shared" si="89"/>
        <v>#REF!</v>
      </c>
      <c r="AR132" s="2" t="e">
        <f t="shared" si="89"/>
        <v>#REF!</v>
      </c>
      <c r="BA132" s="66" t="str">
        <f t="shared" si="97"/>
        <v/>
      </c>
      <c r="BB132" s="67"/>
      <c r="BC132" s="68"/>
      <c r="BD132" s="68"/>
      <c r="BE132" s="69"/>
      <c r="BF132" s="73">
        <v>37312</v>
      </c>
      <c r="BG132" s="72" t="str">
        <f t="shared" si="98"/>
        <v>15.03</v>
      </c>
      <c r="BH132" s="72">
        <v>37</v>
      </c>
      <c r="BI132" s="72">
        <v>1.3500000000000001</v>
      </c>
      <c r="BJ132" s="72">
        <f t="shared" si="99"/>
        <v>1.8200000000000001</v>
      </c>
      <c r="BK132" s="72">
        <f t="shared" si="100"/>
        <v>20.329999999999998</v>
      </c>
      <c r="BL132" s="72" t="str">
        <f t="shared" si="101"/>
        <v xml:space="preserve">Severely Wasted</v>
      </c>
      <c r="BN132" s="1" t="str">
        <f t="shared" si="68"/>
        <v>15.03</v>
      </c>
      <c r="BO132" s="1">
        <f t="shared" si="69"/>
        <v>3</v>
      </c>
      <c r="BP132" s="1" t="str">
        <f t="shared" si="70"/>
        <v>F</v>
      </c>
      <c r="BQ132" s="1" t="str">
        <f t="shared" si="71"/>
        <v>0</v>
      </c>
      <c r="BT132" s="47">
        <v>15.07</v>
      </c>
      <c r="BU132" s="26">
        <v>7</v>
      </c>
      <c r="BV132" s="26">
        <v>187</v>
      </c>
      <c r="BW132" s="5"/>
      <c r="BX132" s="49">
        <v>1.48</v>
      </c>
      <c r="BY132" s="49">
        <v>1.4809999999999999</v>
      </c>
      <c r="BZ132" s="49">
        <v>1.5580000000000001</v>
      </c>
      <c r="CA132" s="49">
        <v>1.5590000000000002</v>
      </c>
      <c r="CB132" s="49">
        <v>1.871</v>
      </c>
      <c r="CC132" s="49">
        <v>1.8719999999999999</v>
      </c>
      <c r="CE132" s="51">
        <v>1.4170000000000003</v>
      </c>
      <c r="CF132" s="51">
        <v>1.4180000000000001</v>
      </c>
      <c r="CG132" s="51">
        <v>1.4850000000000001</v>
      </c>
      <c r="CH132" s="51">
        <v>1.486</v>
      </c>
      <c r="CI132" s="51">
        <v>1.7590000000000001</v>
      </c>
      <c r="CJ132" s="51">
        <v>1.76</v>
      </c>
      <c r="CM132" s="1" t="e">
        <f>IF('Nutritional Status'!#REF!="","",IF('Nutritional Status'!#REF!&gt;CT132,$CU$3,IF('Nutritional Status'!#REF!&gt;CR132,$CS$3,IF('Nutritional Status'!#REF!&gt;CP132,$CQ$3,$CP$3))))</f>
        <v>#REF!</v>
      </c>
      <c r="CN132" s="2">
        <v>27</v>
      </c>
      <c r="CO132" s="1" t="str">
        <f t="shared" si="61"/>
        <v/>
      </c>
      <c r="CP132" s="1" t="str">
        <f t="shared" si="80"/>
        <v/>
      </c>
      <c r="CQ132" s="1" t="str">
        <f t="shared" si="80"/>
        <v/>
      </c>
      <c r="CR132" s="1" t="str">
        <f t="shared" si="80"/>
        <v/>
      </c>
      <c r="CS132" s="1" t="str">
        <f t="shared" si="80"/>
        <v/>
      </c>
      <c r="CT132" s="1" t="str">
        <f t="shared" si="80"/>
        <v/>
      </c>
      <c r="CU132" s="1" t="str">
        <f t="shared" si="80"/>
        <v/>
      </c>
      <c r="CW132" s="2">
        <v>27</v>
      </c>
      <c r="CX132" s="1" t="e">
        <f t="shared" si="62"/>
        <v>#REF!</v>
      </c>
      <c r="CY132" s="1" t="e">
        <f t="shared" si="91"/>
        <v>#REF!</v>
      </c>
      <c r="CZ132" s="1" t="e">
        <f t="shared" si="91"/>
        <v>#REF!</v>
      </c>
      <c r="DA132" s="1" t="e">
        <f t="shared" si="91"/>
        <v>#REF!</v>
      </c>
      <c r="DB132" s="1" t="e">
        <f t="shared" si="91"/>
        <v>#REF!</v>
      </c>
      <c r="DC132" s="1" t="e">
        <f t="shared" si="91"/>
        <v>#REF!</v>
      </c>
      <c r="DD132" s="1" t="e">
        <f t="shared" si="91"/>
        <v>#REF!</v>
      </c>
    </row>
    <row r="133" ht="15" customHeight="1">
      <c r="A133" s="47">
        <v>15.08</v>
      </c>
      <c r="B133" s="26">
        <v>8</v>
      </c>
      <c r="C133" s="26">
        <v>188</v>
      </c>
      <c r="D133" s="5"/>
      <c r="E133" s="48">
        <v>14.9</v>
      </c>
      <c r="F133" s="48">
        <f t="shared" ref="F133" si="106">E133+0.1</f>
        <v>15</v>
      </c>
      <c r="G133" s="48">
        <v>16.199999999999999</v>
      </c>
      <c r="H133" s="48">
        <f t="shared" ref="H133" si="107">G133+0.1</f>
        <v>16.300000000000001</v>
      </c>
      <c r="I133" s="48">
        <v>27.600000000000001</v>
      </c>
      <c r="J133" s="48">
        <f t="shared" ref="J133" si="108">I133+0.1</f>
        <v>27.700000000000003</v>
      </c>
      <c r="K133" s="49">
        <v>34.600000000000001</v>
      </c>
      <c r="L133" s="49">
        <f t="shared" ref="L133" si="109">K133+0.1</f>
        <v>34.700000000000003</v>
      </c>
      <c r="M133" s="3"/>
      <c r="N133" s="48">
        <v>14.4</v>
      </c>
      <c r="O133" s="48">
        <f t="shared" ref="O133" si="110">N133+0.1</f>
        <v>14.5</v>
      </c>
      <c r="P133" s="49">
        <v>16</v>
      </c>
      <c r="Q133" s="49">
        <f t="shared" ref="Q133" si="111">P133+0.1</f>
        <v>16.100000000000001</v>
      </c>
      <c r="R133" s="49">
        <v>28.699999999999999</v>
      </c>
      <c r="S133" s="49">
        <f t="shared" si="94"/>
        <v>28.800000000000001</v>
      </c>
      <c r="T133" s="49">
        <v>35.899999999999999</v>
      </c>
      <c r="U133" s="49">
        <f t="shared" ref="U133" si="112">T133+0.1</f>
        <v>36</v>
      </c>
      <c r="Y133" s="2">
        <v>28</v>
      </c>
      <c r="Z133" s="2" t="str">
        <f t="shared" si="105"/>
        <v/>
      </c>
      <c r="AA133" s="2" t="str">
        <f t="shared" si="81"/>
        <v/>
      </c>
      <c r="AB133" s="2" t="str">
        <f t="shared" si="82"/>
        <v/>
      </c>
      <c r="AC133" s="2" t="str">
        <f t="shared" si="83"/>
        <v/>
      </c>
      <c r="AD133" s="2" t="str">
        <f t="shared" si="84"/>
        <v/>
      </c>
      <c r="AE133" s="2" t="str">
        <f t="shared" si="85"/>
        <v/>
      </c>
      <c r="AF133" s="2" t="str">
        <f t="shared" si="86"/>
        <v/>
      </c>
      <c r="AG133" s="2" t="str">
        <f t="shared" si="87"/>
        <v/>
      </c>
      <c r="AH133" s="2" t="str">
        <f t="shared" si="88"/>
        <v/>
      </c>
      <c r="AJ133" s="2" t="e">
        <f>IF(#REF!="","",VLOOKUP(#REF!,$A$5:$C$173,3,))</f>
        <v>#REF!</v>
      </c>
      <c r="AK133" s="2" t="e">
        <f t="shared" si="89"/>
        <v>#REF!</v>
      </c>
      <c r="AL133" s="2" t="e">
        <f t="shared" si="89"/>
        <v>#REF!</v>
      </c>
      <c r="AM133" s="2" t="e">
        <f t="shared" si="89"/>
        <v>#REF!</v>
      </c>
      <c r="AN133" s="2" t="e">
        <f t="shared" si="89"/>
        <v>#REF!</v>
      </c>
      <c r="AO133" s="2" t="e">
        <f t="shared" si="89"/>
        <v>#REF!</v>
      </c>
      <c r="AP133" s="2" t="e">
        <f t="shared" si="89"/>
        <v>#REF!</v>
      </c>
      <c r="AQ133" s="2" t="e">
        <f t="shared" si="89"/>
        <v>#REF!</v>
      </c>
      <c r="AR133" s="2" t="e">
        <f t="shared" si="89"/>
        <v>#REF!</v>
      </c>
      <c r="BA133" s="66" t="str">
        <f t="shared" si="97"/>
        <v/>
      </c>
      <c r="BB133" s="67"/>
      <c r="BC133" s="68"/>
      <c r="BD133" s="68"/>
      <c r="BE133" s="69"/>
      <c r="BF133" s="73">
        <v>36386</v>
      </c>
      <c r="BG133" s="72" t="str">
        <f t="shared" si="98"/>
        <v>17.10</v>
      </c>
      <c r="BH133" s="72">
        <v>20</v>
      </c>
      <c r="BI133" s="72">
        <v>1.1100000000000001</v>
      </c>
      <c r="BJ133" s="72">
        <f t="shared" si="99"/>
        <v>1.23</v>
      </c>
      <c r="BK133" s="72">
        <f t="shared" si="100"/>
        <v>16.260000000000002</v>
      </c>
      <c r="BL133" s="72" t="str">
        <f t="shared" si="101"/>
        <v xml:space="preserve">Severely Wasted</v>
      </c>
      <c r="BN133" s="1" t="str">
        <f t="shared" si="68"/>
        <v>17.10</v>
      </c>
      <c r="BO133" s="1">
        <f t="shared" si="69"/>
        <v>10</v>
      </c>
      <c r="BP133" s="1" t="str">
        <f t="shared" si="70"/>
        <v>F</v>
      </c>
      <c r="BQ133" s="1" t="str">
        <f t="shared" si="71"/>
        <v>0</v>
      </c>
      <c r="BT133" s="47">
        <v>15.08</v>
      </c>
      <c r="BU133" s="26">
        <v>8</v>
      </c>
      <c r="BV133" s="26">
        <v>188</v>
      </c>
      <c r="BW133" s="5"/>
      <c r="BX133" s="49">
        <v>1.4830000000000001</v>
      </c>
      <c r="BY133" s="49">
        <v>1.484</v>
      </c>
      <c r="BZ133" s="49">
        <v>1.5609999999999999</v>
      </c>
      <c r="CA133" s="49">
        <v>1.5619999999999998</v>
      </c>
      <c r="CB133" s="49">
        <v>1.8740000000000001</v>
      </c>
      <c r="CC133" s="49">
        <v>1.875</v>
      </c>
      <c r="CE133" s="51">
        <v>1.4180000000000001</v>
      </c>
      <c r="CF133" s="51">
        <v>1.419</v>
      </c>
      <c r="CG133" s="51">
        <v>1.486</v>
      </c>
      <c r="CH133" s="51">
        <v>1.4869999999999999</v>
      </c>
      <c r="CI133" s="51">
        <v>1.76</v>
      </c>
      <c r="CJ133" s="51">
        <v>1.7609999999999999</v>
      </c>
      <c r="CM133" s="1" t="e">
        <f>IF('Nutritional Status'!#REF!="","",IF('Nutritional Status'!#REF!&gt;CT133,$CU$3,IF('Nutritional Status'!#REF!&gt;CR133,$CS$3,IF('Nutritional Status'!#REF!&gt;CP133,$CQ$3,$CP$3))))</f>
        <v>#REF!</v>
      </c>
      <c r="CN133" s="2">
        <v>28</v>
      </c>
      <c r="CO133" s="1" t="str">
        <f t="shared" ref="CO133" si="113">Z133</f>
        <v/>
      </c>
      <c r="CP133" s="1" t="str">
        <f t="shared" si="80"/>
        <v/>
      </c>
      <c r="CQ133" s="1" t="str">
        <f t="shared" si="80"/>
        <v/>
      </c>
      <c r="CR133" s="1" t="str">
        <f t="shared" si="80"/>
        <v/>
      </c>
      <c r="CS133" s="1" t="str">
        <f t="shared" si="80"/>
        <v/>
      </c>
      <c r="CT133" s="1" t="str">
        <f t="shared" si="80"/>
        <v/>
      </c>
      <c r="CU133" s="1" t="str">
        <f t="shared" si="80"/>
        <v/>
      </c>
      <c r="CW133" s="2">
        <v>28</v>
      </c>
      <c r="CX133" s="1" t="e">
        <f t="shared" ref="CX133" si="114">AJ133</f>
        <v>#REF!</v>
      </c>
      <c r="CY133" s="1" t="e">
        <f t="shared" si="91"/>
        <v>#REF!</v>
      </c>
      <c r="CZ133" s="1" t="e">
        <f t="shared" si="91"/>
        <v>#REF!</v>
      </c>
      <c r="DA133" s="1" t="e">
        <f t="shared" si="91"/>
        <v>#REF!</v>
      </c>
      <c r="DB133" s="1" t="e">
        <f t="shared" si="91"/>
        <v>#REF!</v>
      </c>
      <c r="DC133" s="1" t="e">
        <f t="shared" si="91"/>
        <v>#REF!</v>
      </c>
      <c r="DD133" s="1" t="e">
        <f t="shared" si="91"/>
        <v>#REF!</v>
      </c>
    </row>
    <row r="134" ht="15" customHeight="1">
      <c r="A134" s="47">
        <v>15.09</v>
      </c>
      <c r="B134" s="26">
        <v>9</v>
      </c>
      <c r="C134" s="26">
        <v>189</v>
      </c>
      <c r="D134" s="5"/>
      <c r="E134" s="48">
        <v>14.9</v>
      </c>
      <c r="F134" s="48">
        <f t="shared" ref="F134:F173" si="115">E134+0.1</f>
        <v>15</v>
      </c>
      <c r="G134" s="48">
        <v>16.300000000000001</v>
      </c>
      <c r="H134" s="48">
        <f t="shared" ref="H134:H173" si="116">G134+0.1</f>
        <v>16.400000000000002</v>
      </c>
      <c r="I134" s="48">
        <v>27.699999999999999</v>
      </c>
      <c r="J134" s="48">
        <f t="shared" ref="J134:J173" si="117">I134+0.1</f>
        <v>27.800000000000001</v>
      </c>
      <c r="K134" s="49">
        <v>34.600000000000001</v>
      </c>
      <c r="L134" s="49">
        <f t="shared" ref="L134:L173" si="118">K134+0.1</f>
        <v>34.700000000000003</v>
      </c>
      <c r="M134" s="3"/>
      <c r="N134" s="48">
        <v>14.4</v>
      </c>
      <c r="O134" s="48">
        <f t="shared" ref="O134:O173" si="119">N134+0.1</f>
        <v>14.5</v>
      </c>
      <c r="P134" s="49">
        <v>16</v>
      </c>
      <c r="Q134" s="49">
        <f t="shared" ref="Q134:Q173" si="120">P134+0.1</f>
        <v>16.100000000000001</v>
      </c>
      <c r="R134" s="49">
        <v>28.699999999999999</v>
      </c>
      <c r="S134" s="49">
        <f t="shared" si="94"/>
        <v>28.800000000000001</v>
      </c>
      <c r="T134" s="49">
        <v>36</v>
      </c>
      <c r="U134" s="49">
        <f t="shared" ref="U134:U173" si="121">T134+0.1</f>
        <v>36.100000000000001</v>
      </c>
      <c r="Y134" s="2">
        <v>29</v>
      </c>
      <c r="Z134" s="2" t="str">
        <f t="shared" si="105"/>
        <v/>
      </c>
      <c r="AA134" s="2" t="str">
        <f t="shared" si="81"/>
        <v/>
      </c>
      <c r="AB134" s="2" t="str">
        <f t="shared" si="82"/>
        <v/>
      </c>
      <c r="AC134" s="2" t="str">
        <f t="shared" si="83"/>
        <v/>
      </c>
      <c r="AD134" s="2" t="str">
        <f t="shared" si="84"/>
        <v/>
      </c>
      <c r="AE134" s="2" t="str">
        <f t="shared" si="85"/>
        <v/>
      </c>
      <c r="AF134" s="2" t="str">
        <f t="shared" si="86"/>
        <v/>
      </c>
      <c r="AG134" s="2" t="str">
        <f t="shared" si="87"/>
        <v/>
      </c>
      <c r="AH134" s="2" t="str">
        <f t="shared" si="88"/>
        <v/>
      </c>
      <c r="AJ134" s="2" t="e">
        <f>IF(#REF!="","",VLOOKUP(#REF!,$A$5:$C$173,3,))</f>
        <v>#REF!</v>
      </c>
      <c r="AK134" s="2" t="e">
        <f t="shared" si="89"/>
        <v>#REF!</v>
      </c>
      <c r="AL134" s="2" t="e">
        <f t="shared" si="89"/>
        <v>#REF!</v>
      </c>
      <c r="AM134" s="2" t="e">
        <f t="shared" si="89"/>
        <v>#REF!</v>
      </c>
      <c r="AN134" s="2" t="e">
        <f t="shared" si="89"/>
        <v>#REF!</v>
      </c>
      <c r="AO134" s="2" t="e">
        <f t="shared" si="89"/>
        <v>#REF!</v>
      </c>
      <c r="AP134" s="2" t="e">
        <f t="shared" si="89"/>
        <v>#REF!</v>
      </c>
      <c r="AQ134" s="2" t="e">
        <f t="shared" si="89"/>
        <v>#REF!</v>
      </c>
      <c r="AR134" s="2" t="e">
        <f t="shared" si="89"/>
        <v>#REF!</v>
      </c>
      <c r="BA134" s="66" t="str">
        <f t="shared" si="97"/>
        <v/>
      </c>
      <c r="BB134" s="67"/>
      <c r="BC134" s="68"/>
      <c r="BD134" s="68"/>
      <c r="BE134" s="69"/>
      <c r="BF134" s="73">
        <v>37756</v>
      </c>
      <c r="BG134" s="72" t="str">
        <f t="shared" si="98"/>
        <v>14.01</v>
      </c>
      <c r="BH134" s="72">
        <v>10</v>
      </c>
      <c r="BI134" s="72">
        <v>1.1200000000000001</v>
      </c>
      <c r="BJ134" s="72">
        <f t="shared" si="99"/>
        <v>1.25</v>
      </c>
      <c r="BK134" s="72">
        <f t="shared" si="100"/>
        <v>8</v>
      </c>
      <c r="BL134" s="72" t="str">
        <f t="shared" si="101"/>
        <v xml:space="preserve">Severely Wasted</v>
      </c>
      <c r="BN134" s="1" t="str">
        <f t="shared" si="68"/>
        <v>14.01</v>
      </c>
      <c r="BO134" s="1">
        <f t="shared" si="69"/>
        <v>1</v>
      </c>
      <c r="BP134" s="1" t="str">
        <f t="shared" si="70"/>
        <v>F</v>
      </c>
      <c r="BQ134" s="1" t="str">
        <f t="shared" si="71"/>
        <v>0</v>
      </c>
      <c r="BT134" s="47">
        <v>15.09</v>
      </c>
      <c r="BU134" s="26">
        <v>9</v>
      </c>
      <c r="BV134" s="26">
        <v>189</v>
      </c>
      <c r="BW134" s="5"/>
      <c r="BX134" s="49">
        <v>1.486</v>
      </c>
      <c r="BY134" s="49">
        <v>1.4869999999999999</v>
      </c>
      <c r="BZ134" s="49">
        <v>1.5640000000000001</v>
      </c>
      <c r="CA134" s="49">
        <v>1.5649999999999999</v>
      </c>
      <c r="CB134" s="49">
        <v>1.8769999999999998</v>
      </c>
      <c r="CC134" s="49">
        <v>1.8779999999999999</v>
      </c>
      <c r="CE134" s="51">
        <v>1.4180000000000001</v>
      </c>
      <c r="CF134" s="51">
        <v>1.419</v>
      </c>
      <c r="CG134" s="51">
        <v>1.486</v>
      </c>
      <c r="CH134" s="51">
        <v>1.4869999999999999</v>
      </c>
      <c r="CI134" s="51">
        <v>1.76</v>
      </c>
      <c r="CJ134" s="51">
        <v>1.7609999999999999</v>
      </c>
      <c r="CM134" s="1" t="e">
        <f>IF('Nutritional Status'!#REF!="","",IF('Nutritional Status'!#REF!&gt;CT134,$CU$3,IF('Nutritional Status'!#REF!&gt;CR134,$CS$3,IF('Nutritional Status'!#REF!&gt;CP134,$CQ$3,$CP$3))))</f>
        <v>#REF!</v>
      </c>
      <c r="CN134" s="2">
        <v>29</v>
      </c>
      <c r="CO134" s="1" t="str">
        <f t="shared" ref="CO134:CO197" si="122">Z134</f>
        <v/>
      </c>
      <c r="CP134" s="1" t="str">
        <f t="shared" si="80"/>
        <v/>
      </c>
      <c r="CQ134" s="1" t="str">
        <f t="shared" si="80"/>
        <v/>
      </c>
      <c r="CR134" s="1" t="str">
        <f t="shared" si="80"/>
        <v/>
      </c>
      <c r="CS134" s="1" t="str">
        <f t="shared" si="80"/>
        <v/>
      </c>
      <c r="CT134" s="1" t="str">
        <f t="shared" si="80"/>
        <v/>
      </c>
      <c r="CU134" s="1" t="str">
        <f t="shared" si="80"/>
        <v/>
      </c>
      <c r="CW134" s="2">
        <v>29</v>
      </c>
      <c r="CX134" s="1" t="e">
        <f t="shared" ref="CX134:CX197" si="123">AJ134</f>
        <v>#REF!</v>
      </c>
      <c r="CY134" s="1" t="e">
        <f t="shared" si="91"/>
        <v>#REF!</v>
      </c>
      <c r="CZ134" s="1" t="e">
        <f t="shared" si="91"/>
        <v>#REF!</v>
      </c>
      <c r="DA134" s="1" t="e">
        <f t="shared" si="91"/>
        <v>#REF!</v>
      </c>
      <c r="DB134" s="1" t="e">
        <f t="shared" si="91"/>
        <v>#REF!</v>
      </c>
      <c r="DC134" s="1" t="e">
        <f t="shared" si="91"/>
        <v>#REF!</v>
      </c>
      <c r="DD134" s="1" t="e">
        <f t="shared" si="91"/>
        <v>#REF!</v>
      </c>
    </row>
    <row r="135" ht="15" customHeight="1">
      <c r="A135" s="47">
        <v>15.1</v>
      </c>
      <c r="B135" s="26">
        <v>10</v>
      </c>
      <c r="C135" s="26">
        <v>190</v>
      </c>
      <c r="D135" s="5"/>
      <c r="E135" s="48">
        <v>14.9</v>
      </c>
      <c r="F135" s="48">
        <f t="shared" si="115"/>
        <v>15</v>
      </c>
      <c r="G135" s="48">
        <v>16.300000000000001</v>
      </c>
      <c r="H135" s="48">
        <f t="shared" si="116"/>
        <v>16.400000000000002</v>
      </c>
      <c r="I135" s="48">
        <v>27.699999999999999</v>
      </c>
      <c r="J135" s="48">
        <f t="shared" si="117"/>
        <v>27.800000000000001</v>
      </c>
      <c r="K135" s="49">
        <v>34.700000000000003</v>
      </c>
      <c r="L135" s="49">
        <f t="shared" si="118"/>
        <v>34.800000000000004</v>
      </c>
      <c r="M135" s="3"/>
      <c r="N135" s="48">
        <v>14.5</v>
      </c>
      <c r="O135" s="48">
        <f t="shared" si="119"/>
        <v>14.6</v>
      </c>
      <c r="P135" s="49">
        <v>16</v>
      </c>
      <c r="Q135" s="49">
        <f t="shared" si="120"/>
        <v>16.100000000000001</v>
      </c>
      <c r="R135" s="49">
        <v>28.800000000000001</v>
      </c>
      <c r="S135" s="49">
        <f t="shared" si="94"/>
        <v>28.900000000000002</v>
      </c>
      <c r="T135" s="49">
        <v>36</v>
      </c>
      <c r="U135" s="49">
        <f t="shared" si="121"/>
        <v>36.100000000000001</v>
      </c>
      <c r="Y135" s="2">
        <v>30</v>
      </c>
      <c r="Z135" s="2" t="str">
        <f t="shared" si="105"/>
        <v/>
      </c>
      <c r="AA135" s="2" t="str">
        <f t="shared" si="81"/>
        <v/>
      </c>
      <c r="AB135" s="2" t="str">
        <f t="shared" si="82"/>
        <v/>
      </c>
      <c r="AC135" s="2" t="str">
        <f t="shared" si="83"/>
        <v/>
      </c>
      <c r="AD135" s="2" t="str">
        <f t="shared" si="84"/>
        <v/>
      </c>
      <c r="AE135" s="2" t="str">
        <f t="shared" si="85"/>
        <v/>
      </c>
      <c r="AF135" s="2" t="str">
        <f t="shared" si="86"/>
        <v/>
      </c>
      <c r="AG135" s="2" t="str">
        <f t="shared" si="87"/>
        <v/>
      </c>
      <c r="AH135" s="2" t="str">
        <f t="shared" si="88"/>
        <v/>
      </c>
      <c r="AJ135" s="2" t="e">
        <f>IF(#REF!="","",VLOOKUP(#REF!,$A$5:$C$173,3,))</f>
        <v>#REF!</v>
      </c>
      <c r="AK135" s="2" t="e">
        <f t="shared" si="89"/>
        <v>#REF!</v>
      </c>
      <c r="AL135" s="2" t="e">
        <f t="shared" si="89"/>
        <v>#REF!</v>
      </c>
      <c r="AM135" s="2" t="e">
        <f t="shared" si="89"/>
        <v>#REF!</v>
      </c>
      <c r="AN135" s="2" t="e">
        <f t="shared" si="89"/>
        <v>#REF!</v>
      </c>
      <c r="AO135" s="2" t="e">
        <f t="shared" si="89"/>
        <v>#REF!</v>
      </c>
      <c r="AP135" s="2" t="e">
        <f t="shared" si="89"/>
        <v>#REF!</v>
      </c>
      <c r="AQ135" s="2" t="e">
        <f t="shared" si="89"/>
        <v>#REF!</v>
      </c>
      <c r="AR135" s="2" t="e">
        <f t="shared" si="89"/>
        <v>#REF!</v>
      </c>
      <c r="BA135" s="66" t="str">
        <f t="shared" si="97"/>
        <v/>
      </c>
      <c r="BB135" s="67"/>
      <c r="BC135" s="68"/>
      <c r="BD135" s="68"/>
      <c r="BE135" s="69"/>
      <c r="BF135" s="73">
        <v>37591</v>
      </c>
      <c r="BG135" s="72" t="str">
        <f t="shared" si="98"/>
        <v>14.06</v>
      </c>
      <c r="BH135" s="72">
        <v>40</v>
      </c>
      <c r="BI135" s="72">
        <v>1.3500000000000001</v>
      </c>
      <c r="BJ135" s="72">
        <f t="shared" si="99"/>
        <v>1.8200000000000001</v>
      </c>
      <c r="BK135" s="72">
        <f t="shared" si="100"/>
        <v>21.98</v>
      </c>
      <c r="BL135" s="72" t="str">
        <f t="shared" si="101"/>
        <v xml:space="preserve">Severely Wasted</v>
      </c>
      <c r="BN135" s="1" t="str">
        <f t="shared" si="68"/>
        <v>14.06</v>
      </c>
      <c r="BO135" s="1">
        <f t="shared" si="69"/>
        <v>6</v>
      </c>
      <c r="BP135" s="1" t="str">
        <f t="shared" si="70"/>
        <v>F</v>
      </c>
      <c r="BQ135" s="1" t="str">
        <f t="shared" si="71"/>
        <v>0</v>
      </c>
      <c r="BT135" s="47">
        <v>15.1</v>
      </c>
      <c r="BU135" s="26">
        <v>10</v>
      </c>
      <c r="BV135" s="26">
        <v>190</v>
      </c>
      <c r="BW135" s="5"/>
      <c r="BX135" s="49">
        <v>1.4890000000000001</v>
      </c>
      <c r="BY135" s="49">
        <v>1.49</v>
      </c>
      <c r="BZ135" s="49">
        <v>1.5670000000000002</v>
      </c>
      <c r="CA135" s="49">
        <v>1.5680000000000001</v>
      </c>
      <c r="CB135" s="49">
        <v>1.879</v>
      </c>
      <c r="CC135" s="49">
        <v>1.8799999999999999</v>
      </c>
      <c r="CE135" s="51">
        <v>1.419</v>
      </c>
      <c r="CF135" s="51">
        <v>1.4199999999999999</v>
      </c>
      <c r="CG135" s="51">
        <v>1.4870000000000001</v>
      </c>
      <c r="CH135" s="51">
        <v>1.4880000000000002</v>
      </c>
      <c r="CI135" s="51">
        <v>1.76</v>
      </c>
      <c r="CJ135" s="51">
        <v>1.7609999999999999</v>
      </c>
      <c r="CM135" s="1" t="e">
        <f>IF('Nutritional Status'!#REF!="","",IF('Nutritional Status'!#REF!&gt;CT135,$CU$3,IF('Nutritional Status'!#REF!&gt;CR135,$CS$3,IF('Nutritional Status'!#REF!&gt;CP135,$CQ$3,$CP$3))))</f>
        <v>#REF!</v>
      </c>
      <c r="CN135" s="2">
        <v>30</v>
      </c>
      <c r="CO135" s="1" t="str">
        <f t="shared" si="122"/>
        <v/>
      </c>
      <c r="CP135" s="1" t="str">
        <f t="shared" si="80"/>
        <v/>
      </c>
      <c r="CQ135" s="1" t="str">
        <f t="shared" si="80"/>
        <v/>
      </c>
      <c r="CR135" s="1" t="str">
        <f t="shared" si="80"/>
        <v/>
      </c>
      <c r="CS135" s="1" t="str">
        <f t="shared" si="80"/>
        <v/>
      </c>
      <c r="CT135" s="1" t="str">
        <f t="shared" si="80"/>
        <v/>
      </c>
      <c r="CU135" s="1" t="str">
        <f t="shared" si="80"/>
        <v/>
      </c>
      <c r="CW135" s="2">
        <v>30</v>
      </c>
      <c r="CX135" s="1" t="e">
        <f t="shared" si="123"/>
        <v>#REF!</v>
      </c>
      <c r="CY135" s="1" t="e">
        <f t="shared" si="91"/>
        <v>#REF!</v>
      </c>
      <c r="CZ135" s="1" t="e">
        <f t="shared" si="91"/>
        <v>#REF!</v>
      </c>
      <c r="DA135" s="1" t="e">
        <f t="shared" si="91"/>
        <v>#REF!</v>
      </c>
      <c r="DB135" s="1" t="e">
        <f t="shared" si="91"/>
        <v>#REF!</v>
      </c>
      <c r="DC135" s="1" t="e">
        <f t="shared" si="91"/>
        <v>#REF!</v>
      </c>
      <c r="DD135" s="1" t="e">
        <f t="shared" si="91"/>
        <v>#REF!</v>
      </c>
    </row>
    <row r="136" ht="15" customHeight="1">
      <c r="A136" s="47">
        <v>15.109999999999999</v>
      </c>
      <c r="B136" s="26">
        <v>11</v>
      </c>
      <c r="C136" s="26">
        <v>191</v>
      </c>
      <c r="D136" s="5"/>
      <c r="E136" s="48">
        <v>15</v>
      </c>
      <c r="F136" s="48">
        <f t="shared" si="115"/>
        <v>15.1</v>
      </c>
      <c r="G136" s="48">
        <v>16.399999999999999</v>
      </c>
      <c r="H136" s="48">
        <f t="shared" si="116"/>
        <v>16.5</v>
      </c>
      <c r="I136" s="48">
        <v>27.800000000000001</v>
      </c>
      <c r="J136" s="48">
        <f t="shared" si="117"/>
        <v>27.900000000000002</v>
      </c>
      <c r="K136" s="49">
        <v>34.700000000000003</v>
      </c>
      <c r="L136" s="49">
        <f t="shared" si="118"/>
        <v>34.800000000000004</v>
      </c>
      <c r="M136" s="3"/>
      <c r="N136" s="48">
        <v>14.5</v>
      </c>
      <c r="O136" s="48">
        <f t="shared" si="119"/>
        <v>14.6</v>
      </c>
      <c r="P136" s="49">
        <v>16.100000000000001</v>
      </c>
      <c r="Q136" s="49">
        <f t="shared" si="120"/>
        <v>16.200000000000003</v>
      </c>
      <c r="R136" s="49">
        <v>28.800000000000001</v>
      </c>
      <c r="S136" s="49">
        <f t="shared" si="94"/>
        <v>28.900000000000002</v>
      </c>
      <c r="T136" s="49">
        <v>36</v>
      </c>
      <c r="U136" s="49">
        <f t="shared" si="121"/>
        <v>36.100000000000001</v>
      </c>
      <c r="Y136" s="2">
        <v>31</v>
      </c>
      <c r="Z136" s="2" t="str">
        <f t="shared" si="105"/>
        <v/>
      </c>
      <c r="AA136" s="2" t="str">
        <f t="shared" si="81"/>
        <v/>
      </c>
      <c r="AB136" s="2" t="str">
        <f t="shared" si="82"/>
        <v/>
      </c>
      <c r="AC136" s="2" t="str">
        <f t="shared" si="83"/>
        <v/>
      </c>
      <c r="AD136" s="2" t="str">
        <f t="shared" si="84"/>
        <v/>
      </c>
      <c r="AE136" s="2" t="str">
        <f t="shared" si="85"/>
        <v/>
      </c>
      <c r="AF136" s="2" t="str">
        <f t="shared" si="86"/>
        <v/>
      </c>
      <c r="AG136" s="2" t="str">
        <f t="shared" si="87"/>
        <v/>
      </c>
      <c r="AH136" s="2" t="str">
        <f t="shared" si="88"/>
        <v/>
      </c>
      <c r="AJ136" s="2" t="e">
        <f>IF(#REF!="","",VLOOKUP(#REF!,$A$5:$C$173,3,))</f>
        <v>#REF!</v>
      </c>
      <c r="AK136" s="2" t="e">
        <f t="shared" si="89"/>
        <v>#REF!</v>
      </c>
      <c r="AL136" s="2" t="e">
        <f t="shared" si="89"/>
        <v>#REF!</v>
      </c>
      <c r="AM136" s="2" t="e">
        <f t="shared" si="89"/>
        <v>#REF!</v>
      </c>
      <c r="AN136" s="2" t="e">
        <f t="shared" si="89"/>
        <v>#REF!</v>
      </c>
      <c r="AO136" s="2" t="e">
        <f t="shared" si="89"/>
        <v>#REF!</v>
      </c>
      <c r="AP136" s="2" t="e">
        <f t="shared" si="89"/>
        <v>#REF!</v>
      </c>
      <c r="AQ136" s="2" t="e">
        <f t="shared" si="89"/>
        <v>#REF!</v>
      </c>
      <c r="AR136" s="2" t="e">
        <f t="shared" si="89"/>
        <v>#REF!</v>
      </c>
      <c r="BA136" s="66" t="str">
        <f t="shared" si="97"/>
        <v/>
      </c>
      <c r="BB136" s="67"/>
      <c r="BC136" s="68"/>
      <c r="BD136" s="68"/>
      <c r="BE136" s="69"/>
      <c r="BF136" s="73">
        <v>37215</v>
      </c>
      <c r="BG136" s="72" t="str">
        <f t="shared" si="98"/>
        <v>15.06</v>
      </c>
      <c r="BH136" s="72">
        <v>35</v>
      </c>
      <c r="BI136" s="72">
        <v>1.1100000000000001</v>
      </c>
      <c r="BJ136" s="72">
        <f t="shared" si="99"/>
        <v>1.23</v>
      </c>
      <c r="BK136" s="72">
        <f t="shared" si="100"/>
        <v>28.460000000000001</v>
      </c>
      <c r="BL136" s="72" t="str">
        <f t="shared" si="101"/>
        <v xml:space="preserve">Severely Wasted</v>
      </c>
      <c r="BN136" s="1" t="str">
        <f t="shared" si="68"/>
        <v>15.06</v>
      </c>
      <c r="BO136" s="1">
        <f t="shared" si="69"/>
        <v>6</v>
      </c>
      <c r="BP136" s="1" t="str">
        <f t="shared" si="70"/>
        <v>F</v>
      </c>
      <c r="BQ136" s="1" t="str">
        <f t="shared" si="71"/>
        <v>0</v>
      </c>
      <c r="BT136" s="47">
        <v>15.109999999999999</v>
      </c>
      <c r="BU136" s="26">
        <v>11</v>
      </c>
      <c r="BV136" s="26">
        <v>191</v>
      </c>
      <c r="BW136" s="5"/>
      <c r="BX136" s="49">
        <v>1.492</v>
      </c>
      <c r="BY136" s="49">
        <v>1.4929999999999999</v>
      </c>
      <c r="BZ136" s="49">
        <v>1.5700000000000001</v>
      </c>
      <c r="CA136" s="49">
        <v>1.571</v>
      </c>
      <c r="CB136" s="49">
        <v>1.8819999999999999</v>
      </c>
      <c r="CC136" s="49">
        <v>1.8829999999999998</v>
      </c>
      <c r="CE136" s="51">
        <v>1.4199999999999999</v>
      </c>
      <c r="CF136" s="51">
        <v>1.421</v>
      </c>
      <c r="CG136" s="51">
        <v>1.4880000000000002</v>
      </c>
      <c r="CH136" s="51">
        <v>1.4890000000000001</v>
      </c>
      <c r="CI136" s="51">
        <v>1.7609999999999999</v>
      </c>
      <c r="CJ136" s="51">
        <v>1.7619999999999998</v>
      </c>
      <c r="CM136" s="1" t="e">
        <f>IF('Nutritional Status'!#REF!="","",IF('Nutritional Status'!#REF!&gt;CT136,$CU$3,IF('Nutritional Status'!#REF!&gt;CR136,$CS$3,IF('Nutritional Status'!#REF!&gt;CP136,$CQ$3,$CP$3))))</f>
        <v>#REF!</v>
      </c>
      <c r="CN136" s="2">
        <v>31</v>
      </c>
      <c r="CO136" s="1" t="str">
        <f t="shared" si="122"/>
        <v/>
      </c>
      <c r="CP136" s="1" t="str">
        <f t="shared" si="80"/>
        <v/>
      </c>
      <c r="CQ136" s="1" t="str">
        <f t="shared" si="80"/>
        <v/>
      </c>
      <c r="CR136" s="1" t="str">
        <f t="shared" si="80"/>
        <v/>
      </c>
      <c r="CS136" s="1" t="str">
        <f t="shared" si="80"/>
        <v/>
      </c>
      <c r="CT136" s="1" t="str">
        <f t="shared" si="80"/>
        <v/>
      </c>
      <c r="CU136" s="1" t="str">
        <f t="shared" si="80"/>
        <v/>
      </c>
      <c r="CW136" s="2">
        <v>31</v>
      </c>
      <c r="CX136" s="1" t="e">
        <f t="shared" si="123"/>
        <v>#REF!</v>
      </c>
      <c r="CY136" s="1" t="e">
        <f t="shared" si="91"/>
        <v>#REF!</v>
      </c>
      <c r="CZ136" s="1" t="e">
        <f t="shared" si="91"/>
        <v>#REF!</v>
      </c>
      <c r="DA136" s="1" t="e">
        <f t="shared" si="91"/>
        <v>#REF!</v>
      </c>
      <c r="DB136" s="1" t="e">
        <f t="shared" si="91"/>
        <v>#REF!</v>
      </c>
      <c r="DC136" s="1" t="e">
        <f t="shared" si="91"/>
        <v>#REF!</v>
      </c>
      <c r="DD136" s="1" t="e">
        <f t="shared" si="91"/>
        <v>#REF!</v>
      </c>
    </row>
    <row r="137" ht="15" customHeight="1">
      <c r="A137" s="47">
        <v>16</v>
      </c>
      <c r="B137" s="26">
        <v>0</v>
      </c>
      <c r="C137" s="26">
        <v>192</v>
      </c>
      <c r="D137" s="5"/>
      <c r="E137" s="48">
        <v>15</v>
      </c>
      <c r="F137" s="48">
        <f t="shared" si="115"/>
        <v>15.1</v>
      </c>
      <c r="G137" s="48">
        <v>16.399999999999999</v>
      </c>
      <c r="H137" s="48">
        <f t="shared" si="116"/>
        <v>16.5</v>
      </c>
      <c r="I137" s="48">
        <v>27.899999999999999</v>
      </c>
      <c r="J137" s="48">
        <f t="shared" si="117"/>
        <v>28</v>
      </c>
      <c r="K137" s="49">
        <v>34.799999999999997</v>
      </c>
      <c r="L137" s="49">
        <f t="shared" si="118"/>
        <v>34.899999999999999</v>
      </c>
      <c r="M137" s="3"/>
      <c r="N137" s="48">
        <v>14.5</v>
      </c>
      <c r="O137" s="48">
        <f t="shared" si="119"/>
        <v>14.6</v>
      </c>
      <c r="P137" s="49">
        <v>16.100000000000001</v>
      </c>
      <c r="Q137" s="49">
        <f t="shared" si="120"/>
        <v>16.200000000000003</v>
      </c>
      <c r="R137" s="49">
        <v>28.899999999999999</v>
      </c>
      <c r="S137" s="49">
        <f t="shared" si="94"/>
        <v>29</v>
      </c>
      <c r="T137" s="49">
        <v>36.100000000000001</v>
      </c>
      <c r="U137" s="49">
        <f t="shared" si="121"/>
        <v>36.200000000000003</v>
      </c>
      <c r="Y137" s="2">
        <v>32</v>
      </c>
      <c r="Z137" s="2" t="str">
        <f t="shared" si="105"/>
        <v/>
      </c>
      <c r="AA137" s="2" t="str">
        <f t="shared" si="81"/>
        <v/>
      </c>
      <c r="AB137" s="2" t="str">
        <f t="shared" si="82"/>
        <v/>
      </c>
      <c r="AC137" s="2" t="str">
        <f t="shared" si="83"/>
        <v/>
      </c>
      <c r="AD137" s="2" t="str">
        <f t="shared" si="84"/>
        <v/>
      </c>
      <c r="AE137" s="2" t="str">
        <f t="shared" si="85"/>
        <v/>
      </c>
      <c r="AF137" s="2" t="str">
        <f t="shared" si="86"/>
        <v/>
      </c>
      <c r="AG137" s="2" t="str">
        <f t="shared" si="87"/>
        <v/>
      </c>
      <c r="AH137" s="2" t="str">
        <f t="shared" si="88"/>
        <v/>
      </c>
      <c r="AJ137" s="2" t="e">
        <f>IF(#REF!="","",VLOOKUP(#REF!,$A$5:$C$173,3,))</f>
        <v>#REF!</v>
      </c>
      <c r="AK137" s="2" t="e">
        <f t="shared" si="89"/>
        <v>#REF!</v>
      </c>
      <c r="AL137" s="2" t="e">
        <f t="shared" si="89"/>
        <v>#REF!</v>
      </c>
      <c r="AM137" s="2" t="e">
        <f t="shared" si="89"/>
        <v>#REF!</v>
      </c>
      <c r="AN137" s="2" t="e">
        <f t="shared" si="89"/>
        <v>#REF!</v>
      </c>
      <c r="AO137" s="2" t="e">
        <f t="shared" si="89"/>
        <v>#REF!</v>
      </c>
      <c r="AP137" s="2" t="e">
        <f t="shared" si="89"/>
        <v>#REF!</v>
      </c>
      <c r="AQ137" s="2" t="e">
        <f t="shared" si="89"/>
        <v>#REF!</v>
      </c>
      <c r="AR137" s="2" t="e">
        <f t="shared" si="89"/>
        <v>#REF!</v>
      </c>
      <c r="BA137" s="66" t="str">
        <f t="shared" si="97"/>
        <v/>
      </c>
      <c r="BB137" s="67"/>
      <c r="BC137" s="68"/>
      <c r="BD137" s="68"/>
      <c r="BE137" s="69"/>
      <c r="BF137" s="73">
        <v>37900</v>
      </c>
      <c r="BG137" s="72" t="str">
        <f t="shared" si="98"/>
        <v>13.08</v>
      </c>
      <c r="BH137" s="72">
        <v>24</v>
      </c>
      <c r="BI137" s="72">
        <v>1.1399999999999999</v>
      </c>
      <c r="BJ137" s="72">
        <f t="shared" si="99"/>
        <v>1.3</v>
      </c>
      <c r="BK137" s="72">
        <f t="shared" si="100"/>
        <v>18.460000000000001</v>
      </c>
      <c r="BL137" s="72" t="str">
        <f t="shared" si="101"/>
        <v xml:space="preserve">Severely Wasted</v>
      </c>
      <c r="BN137" s="1" t="str">
        <f t="shared" si="68"/>
        <v>13.08</v>
      </c>
      <c r="BO137" s="1">
        <f t="shared" si="69"/>
        <v>8</v>
      </c>
      <c r="BP137" s="1" t="str">
        <f t="shared" si="70"/>
        <v>F</v>
      </c>
      <c r="BQ137" s="1" t="str">
        <f t="shared" si="71"/>
        <v>0</v>
      </c>
      <c r="BT137" s="47">
        <v>16</v>
      </c>
      <c r="BU137" s="26">
        <v>0</v>
      </c>
      <c r="BV137" s="26">
        <v>192</v>
      </c>
      <c r="BW137" s="5"/>
      <c r="BX137" s="49">
        <v>1.4950000000000001</v>
      </c>
      <c r="BY137" s="49">
        <v>1.496</v>
      </c>
      <c r="BZ137" s="49">
        <v>1.5730000000000002</v>
      </c>
      <c r="CA137" s="49">
        <v>1.5740000000000001</v>
      </c>
      <c r="CB137" s="49">
        <v>1.8840000000000001</v>
      </c>
      <c r="CC137" s="49">
        <v>1.885</v>
      </c>
      <c r="CE137" s="51">
        <v>1.421</v>
      </c>
      <c r="CF137" s="51">
        <v>1.4219999999999999</v>
      </c>
      <c r="CG137" s="51">
        <v>1.4880000000000002</v>
      </c>
      <c r="CH137" s="51">
        <v>1.4890000000000001</v>
      </c>
      <c r="CI137" s="51">
        <v>1.7609999999999999</v>
      </c>
      <c r="CJ137" s="51">
        <v>1.7619999999999998</v>
      </c>
      <c r="CM137" s="1" t="e">
        <f>IF('Nutritional Status'!#REF!="","",IF('Nutritional Status'!#REF!&gt;CT137,$CU$3,IF('Nutritional Status'!#REF!&gt;CR137,$CS$3,IF('Nutritional Status'!#REF!&gt;CP137,$CQ$3,$CP$3))))</f>
        <v>#REF!</v>
      </c>
      <c r="CN137" s="2">
        <v>32</v>
      </c>
      <c r="CO137" s="1" t="str">
        <f t="shared" si="122"/>
        <v/>
      </c>
      <c r="CP137" s="1" t="str">
        <f t="shared" si="80"/>
        <v/>
      </c>
      <c r="CQ137" s="1" t="str">
        <f t="shared" si="80"/>
        <v/>
      </c>
      <c r="CR137" s="1" t="str">
        <f t="shared" si="80"/>
        <v/>
      </c>
      <c r="CS137" s="1" t="str">
        <f t="shared" si="80"/>
        <v/>
      </c>
      <c r="CT137" s="1" t="str">
        <f t="shared" si="80"/>
        <v/>
      </c>
      <c r="CU137" s="1" t="str">
        <f t="shared" si="80"/>
        <v/>
      </c>
      <c r="CW137" s="2">
        <v>32</v>
      </c>
      <c r="CX137" s="1" t="e">
        <f t="shared" si="123"/>
        <v>#REF!</v>
      </c>
      <c r="CY137" s="1" t="e">
        <f t="shared" si="91"/>
        <v>#REF!</v>
      </c>
      <c r="CZ137" s="1" t="e">
        <f t="shared" si="91"/>
        <v>#REF!</v>
      </c>
      <c r="DA137" s="1" t="e">
        <f t="shared" si="91"/>
        <v>#REF!</v>
      </c>
      <c r="DB137" s="1" t="e">
        <f t="shared" si="91"/>
        <v>#REF!</v>
      </c>
      <c r="DC137" s="1" t="e">
        <f t="shared" si="91"/>
        <v>#REF!</v>
      </c>
      <c r="DD137" s="1" t="e">
        <f t="shared" si="91"/>
        <v>#REF!</v>
      </c>
    </row>
    <row r="138" ht="15" customHeight="1">
      <c r="A138" s="47">
        <v>16.010000000000002</v>
      </c>
      <c r="B138" s="26">
        <v>1</v>
      </c>
      <c r="C138" s="26">
        <v>193</v>
      </c>
      <c r="D138" s="5"/>
      <c r="E138" s="48">
        <v>15</v>
      </c>
      <c r="F138" s="48">
        <f t="shared" si="115"/>
        <v>15.1</v>
      </c>
      <c r="G138" s="48">
        <v>16.399999999999999</v>
      </c>
      <c r="H138" s="48">
        <f t="shared" si="116"/>
        <v>16.5</v>
      </c>
      <c r="I138" s="48">
        <v>27.899999999999999</v>
      </c>
      <c r="J138" s="48">
        <f t="shared" si="117"/>
        <v>28</v>
      </c>
      <c r="K138" s="49">
        <v>34.799999999999997</v>
      </c>
      <c r="L138" s="49">
        <f t="shared" si="118"/>
        <v>34.899999999999999</v>
      </c>
      <c r="M138" s="3"/>
      <c r="N138" s="48">
        <v>14.5</v>
      </c>
      <c r="O138" s="48">
        <f t="shared" si="119"/>
        <v>14.6</v>
      </c>
      <c r="P138" s="49">
        <v>16.100000000000001</v>
      </c>
      <c r="Q138" s="49">
        <f t="shared" si="120"/>
        <v>16.200000000000003</v>
      </c>
      <c r="R138" s="49">
        <v>28.899999999999999</v>
      </c>
      <c r="S138" s="49">
        <f t="shared" si="94"/>
        <v>29</v>
      </c>
      <c r="T138" s="49">
        <v>36.100000000000001</v>
      </c>
      <c r="U138" s="49">
        <f t="shared" si="121"/>
        <v>36.200000000000003</v>
      </c>
      <c r="Y138" s="2">
        <v>33</v>
      </c>
      <c r="Z138" s="2" t="str">
        <f t="shared" si="105"/>
        <v/>
      </c>
      <c r="AA138" s="2" t="str">
        <f t="shared" si="81"/>
        <v/>
      </c>
      <c r="AB138" s="2" t="str">
        <f t="shared" si="82"/>
        <v/>
      </c>
      <c r="AC138" s="2" t="str">
        <f t="shared" si="83"/>
        <v/>
      </c>
      <c r="AD138" s="2" t="str">
        <f t="shared" si="84"/>
        <v/>
      </c>
      <c r="AE138" s="2" t="str">
        <f t="shared" si="85"/>
        <v/>
      </c>
      <c r="AF138" s="2" t="str">
        <f t="shared" si="86"/>
        <v/>
      </c>
      <c r="AG138" s="2" t="str">
        <f t="shared" si="87"/>
        <v/>
      </c>
      <c r="AH138" s="2" t="str">
        <f t="shared" si="88"/>
        <v/>
      </c>
      <c r="AJ138" s="2" t="e">
        <f>IF(#REF!="","",VLOOKUP(#REF!,$A$5:$C$173,3,))</f>
        <v>#REF!</v>
      </c>
      <c r="AK138" s="2" t="e">
        <f t="shared" si="89"/>
        <v>#REF!</v>
      </c>
      <c r="AL138" s="2" t="e">
        <f t="shared" si="89"/>
        <v>#REF!</v>
      </c>
      <c r="AM138" s="2" t="e">
        <f t="shared" si="89"/>
        <v>#REF!</v>
      </c>
      <c r="AN138" s="2" t="e">
        <f t="shared" si="89"/>
        <v>#REF!</v>
      </c>
      <c r="AO138" s="2" t="e">
        <f t="shared" si="89"/>
        <v>#REF!</v>
      </c>
      <c r="AP138" s="2" t="e">
        <f t="shared" si="89"/>
        <v>#REF!</v>
      </c>
      <c r="AQ138" s="2" t="e">
        <f t="shared" si="89"/>
        <v>#REF!</v>
      </c>
      <c r="AR138" s="2" t="e">
        <f t="shared" si="89"/>
        <v>#REF!</v>
      </c>
      <c r="BA138" s="66" t="str">
        <f t="shared" si="97"/>
        <v/>
      </c>
      <c r="BB138" s="67"/>
      <c r="BC138" s="68"/>
      <c r="BD138" s="68"/>
      <c r="BE138" s="69"/>
      <c r="BF138" s="73"/>
      <c r="BG138" s="72" t="str">
        <f t="shared" si="98"/>
        <v/>
      </c>
      <c r="BH138" s="72"/>
      <c r="BI138" s="72"/>
      <c r="BJ138" s="72" t="str">
        <f t="shared" si="99"/>
        <v/>
      </c>
      <c r="BK138" s="72" t="str">
        <f t="shared" si="100"/>
        <v/>
      </c>
      <c r="BL138" s="72" t="str">
        <f t="shared" si="101"/>
        <v/>
      </c>
      <c r="BN138" s="1" t="str">
        <f t="shared" si="68"/>
        <v/>
      </c>
      <c r="BO138" s="1">
        <f t="shared" si="69"/>
        <v>5</v>
      </c>
      <c r="BP138" s="1" t="str">
        <f t="shared" si="70"/>
        <v>F</v>
      </c>
      <c r="BQ138" s="1" t="str">
        <f t="shared" si="71"/>
        <v>0</v>
      </c>
      <c r="BT138" s="47">
        <v>16.010000000000002</v>
      </c>
      <c r="BU138" s="26">
        <v>1</v>
      </c>
      <c r="BV138" s="26">
        <v>193</v>
      </c>
      <c r="BW138" s="5"/>
      <c r="BX138" s="49">
        <v>1.4980000000000002</v>
      </c>
      <c r="BY138" s="49">
        <v>1.4990000000000001</v>
      </c>
      <c r="BZ138" s="49">
        <v>1.575</v>
      </c>
      <c r="CA138" s="49">
        <v>1.5759999999999998</v>
      </c>
      <c r="CB138" s="49">
        <v>1.8869999999999998</v>
      </c>
      <c r="CC138" s="49">
        <v>1.8879999999999999</v>
      </c>
      <c r="CE138" s="51">
        <v>1.421</v>
      </c>
      <c r="CF138" s="51">
        <v>1.4219999999999999</v>
      </c>
      <c r="CG138" s="51">
        <v>1.4890000000000001</v>
      </c>
      <c r="CH138" s="51">
        <v>1.49</v>
      </c>
      <c r="CI138" s="51">
        <v>1.7609999999999999</v>
      </c>
      <c r="CJ138" s="51">
        <v>1.7619999999999998</v>
      </c>
      <c r="CM138" s="1" t="e">
        <f>IF('Nutritional Status'!#REF!="","",IF('Nutritional Status'!#REF!&gt;CT138,$CU$3,IF('Nutritional Status'!#REF!&gt;CR138,$CS$3,IF('Nutritional Status'!#REF!&gt;CP138,$CQ$3,$CP$3))))</f>
        <v>#REF!</v>
      </c>
      <c r="CN138" s="2">
        <v>33</v>
      </c>
      <c r="CO138" s="1" t="str">
        <f t="shared" si="122"/>
        <v/>
      </c>
      <c r="CP138" s="1" t="str">
        <f t="shared" si="80"/>
        <v/>
      </c>
      <c r="CQ138" s="1" t="str">
        <f t="shared" si="80"/>
        <v/>
      </c>
      <c r="CR138" s="1" t="str">
        <f t="shared" si="80"/>
        <v/>
      </c>
      <c r="CS138" s="1" t="str">
        <f t="shared" si="80"/>
        <v/>
      </c>
      <c r="CT138" s="1" t="str">
        <f t="shared" si="80"/>
        <v/>
      </c>
      <c r="CU138" s="1" t="str">
        <f t="shared" si="80"/>
        <v/>
      </c>
      <c r="CW138" s="2">
        <v>33</v>
      </c>
      <c r="CX138" s="1" t="e">
        <f t="shared" si="123"/>
        <v>#REF!</v>
      </c>
      <c r="CY138" s="1" t="e">
        <f t="shared" si="91"/>
        <v>#REF!</v>
      </c>
      <c r="CZ138" s="1" t="e">
        <f t="shared" si="91"/>
        <v>#REF!</v>
      </c>
      <c r="DA138" s="1" t="e">
        <f t="shared" si="91"/>
        <v>#REF!</v>
      </c>
      <c r="DB138" s="1" t="e">
        <f t="shared" si="91"/>
        <v>#REF!</v>
      </c>
      <c r="DC138" s="1" t="e">
        <f t="shared" si="91"/>
        <v>#REF!</v>
      </c>
      <c r="DD138" s="1" t="e">
        <f t="shared" si="91"/>
        <v>#REF!</v>
      </c>
    </row>
    <row r="139" ht="15" customHeight="1">
      <c r="A139" s="47">
        <v>16.02</v>
      </c>
      <c r="B139" s="26">
        <v>2</v>
      </c>
      <c r="C139" s="26">
        <v>194</v>
      </c>
      <c r="D139" s="5"/>
      <c r="E139" s="48">
        <v>15.1</v>
      </c>
      <c r="F139" s="48">
        <f t="shared" si="115"/>
        <v>15.199999999999999</v>
      </c>
      <c r="G139" s="48">
        <v>16.5</v>
      </c>
      <c r="H139" s="48">
        <f t="shared" si="116"/>
        <v>16.600000000000001</v>
      </c>
      <c r="I139" s="48">
        <v>28</v>
      </c>
      <c r="J139" s="48">
        <f t="shared" si="117"/>
        <v>28.100000000000001</v>
      </c>
      <c r="K139" s="49">
        <v>34.799999999999997</v>
      </c>
      <c r="L139" s="49">
        <f t="shared" si="118"/>
        <v>34.899999999999999</v>
      </c>
      <c r="M139" s="3"/>
      <c r="N139" s="48">
        <v>14.5</v>
      </c>
      <c r="O139" s="48">
        <f t="shared" si="119"/>
        <v>14.6</v>
      </c>
      <c r="P139" s="49">
        <v>16.100000000000001</v>
      </c>
      <c r="Q139" s="49">
        <f t="shared" si="120"/>
        <v>16.200000000000003</v>
      </c>
      <c r="R139" s="49">
        <v>29</v>
      </c>
      <c r="S139" s="49">
        <f t="shared" si="94"/>
        <v>29.100000000000001</v>
      </c>
      <c r="T139" s="49">
        <v>36.100000000000001</v>
      </c>
      <c r="U139" s="49">
        <f t="shared" si="121"/>
        <v>36.200000000000003</v>
      </c>
      <c r="Y139" s="2">
        <v>34</v>
      </c>
      <c r="Z139" s="2" t="str">
        <f t="shared" si="105"/>
        <v/>
      </c>
      <c r="AA139" s="2" t="str">
        <f t="shared" si="81"/>
        <v/>
      </c>
      <c r="AB139" s="2" t="str">
        <f t="shared" si="82"/>
        <v/>
      </c>
      <c r="AC139" s="2" t="str">
        <f t="shared" si="83"/>
        <v/>
      </c>
      <c r="AD139" s="2" t="str">
        <f t="shared" si="84"/>
        <v/>
      </c>
      <c r="AE139" s="2" t="str">
        <f t="shared" si="85"/>
        <v/>
      </c>
      <c r="AF139" s="2" t="str">
        <f t="shared" si="86"/>
        <v/>
      </c>
      <c r="AG139" s="2" t="str">
        <f t="shared" si="87"/>
        <v/>
      </c>
      <c r="AH139" s="2" t="str">
        <f t="shared" si="88"/>
        <v/>
      </c>
      <c r="AJ139" s="2" t="e">
        <f>IF(#REF!="","",VLOOKUP(#REF!,$A$5:$C$173,3,))</f>
        <v>#REF!</v>
      </c>
      <c r="AK139" s="2" t="e">
        <f t="shared" si="89"/>
        <v>#REF!</v>
      </c>
      <c r="AL139" s="2" t="e">
        <f t="shared" si="89"/>
        <v>#REF!</v>
      </c>
      <c r="AM139" s="2" t="e">
        <f t="shared" si="89"/>
        <v>#REF!</v>
      </c>
      <c r="AN139" s="2" t="e">
        <f t="shared" si="89"/>
        <v>#REF!</v>
      </c>
      <c r="AO139" s="2" t="e">
        <f t="shared" si="89"/>
        <v>#REF!</v>
      </c>
      <c r="AP139" s="2" t="e">
        <f t="shared" si="89"/>
        <v>#REF!</v>
      </c>
      <c r="AQ139" s="2" t="e">
        <f t="shared" si="89"/>
        <v>#REF!</v>
      </c>
      <c r="AR139" s="2" t="e">
        <f t="shared" si="89"/>
        <v>#REF!</v>
      </c>
      <c r="BA139" s="66" t="str">
        <f t="shared" si="97"/>
        <v/>
      </c>
      <c r="BB139" s="67"/>
      <c r="BC139" s="68"/>
      <c r="BD139" s="68"/>
      <c r="BE139" s="69"/>
      <c r="BF139" s="73"/>
      <c r="BG139" s="72" t="str">
        <f t="shared" si="98"/>
        <v/>
      </c>
      <c r="BH139" s="72"/>
      <c r="BI139" s="72"/>
      <c r="BJ139" s="72" t="str">
        <f t="shared" si="99"/>
        <v/>
      </c>
      <c r="BK139" s="72" t="str">
        <f t="shared" si="100"/>
        <v/>
      </c>
      <c r="BL139" s="72" t="str">
        <f t="shared" si="101"/>
        <v/>
      </c>
      <c r="BN139" s="1" t="str">
        <f t="shared" si="68"/>
        <v/>
      </c>
      <c r="BO139" s="1">
        <f t="shared" si="69"/>
        <v>5</v>
      </c>
      <c r="BP139" s="1" t="str">
        <f t="shared" si="70"/>
        <v>F</v>
      </c>
      <c r="BQ139" s="1" t="str">
        <f t="shared" si="71"/>
        <v>0</v>
      </c>
      <c r="BT139" s="47">
        <v>16.02</v>
      </c>
      <c r="BU139" s="26">
        <v>2</v>
      </c>
      <c r="BV139" s="26">
        <v>194</v>
      </c>
      <c r="BW139" s="5"/>
      <c r="BX139" s="49">
        <v>1.5</v>
      </c>
      <c r="BY139" s="49">
        <v>1.5009999999999999</v>
      </c>
      <c r="BZ139" s="49">
        <v>1.5780000000000001</v>
      </c>
      <c r="CA139" s="49">
        <v>1.579</v>
      </c>
      <c r="CB139" s="49">
        <v>1.889</v>
      </c>
      <c r="CC139" s="49">
        <v>1.8899999999999999</v>
      </c>
      <c r="CE139" s="51">
        <v>1.4220000000000002</v>
      </c>
      <c r="CF139" s="51">
        <v>1.423</v>
      </c>
      <c r="CG139" s="51">
        <v>1.49</v>
      </c>
      <c r="CH139" s="51">
        <v>1.4909999999999999</v>
      </c>
      <c r="CI139" s="51">
        <v>1.7609999999999999</v>
      </c>
      <c r="CJ139" s="51">
        <v>1.7619999999999998</v>
      </c>
      <c r="CM139" s="1" t="e">
        <f>IF('Nutritional Status'!#REF!="","",IF('Nutritional Status'!#REF!&gt;CT139,$CU$3,IF('Nutritional Status'!#REF!&gt;CR139,$CS$3,IF('Nutritional Status'!#REF!&gt;CP139,$CQ$3,$CP$3))))</f>
        <v>#REF!</v>
      </c>
      <c r="CN139" s="2">
        <v>34</v>
      </c>
      <c r="CO139" s="1" t="str">
        <f t="shared" si="122"/>
        <v/>
      </c>
      <c r="CP139" s="1" t="str">
        <f t="shared" si="80"/>
        <v/>
      </c>
      <c r="CQ139" s="1" t="str">
        <f t="shared" si="80"/>
        <v/>
      </c>
      <c r="CR139" s="1" t="str">
        <f t="shared" si="80"/>
        <v/>
      </c>
      <c r="CS139" s="1" t="str">
        <f t="shared" si="80"/>
        <v/>
      </c>
      <c r="CT139" s="1" t="str">
        <f t="shared" si="80"/>
        <v/>
      </c>
      <c r="CU139" s="1" t="str">
        <f t="shared" si="80"/>
        <v/>
      </c>
      <c r="CW139" s="2">
        <v>34</v>
      </c>
      <c r="CX139" s="1" t="e">
        <f t="shared" si="123"/>
        <v>#REF!</v>
      </c>
      <c r="CY139" s="1" t="e">
        <f t="shared" si="91"/>
        <v>#REF!</v>
      </c>
      <c r="CZ139" s="1" t="e">
        <f t="shared" si="91"/>
        <v>#REF!</v>
      </c>
      <c r="DA139" s="1" t="e">
        <f t="shared" si="91"/>
        <v>#REF!</v>
      </c>
      <c r="DB139" s="1" t="e">
        <f t="shared" si="91"/>
        <v>#REF!</v>
      </c>
      <c r="DC139" s="1" t="e">
        <f t="shared" si="91"/>
        <v>#REF!</v>
      </c>
      <c r="DD139" s="1" t="e">
        <f t="shared" si="91"/>
        <v>#REF!</v>
      </c>
    </row>
    <row r="140" ht="15" customHeight="1">
      <c r="A140" s="47">
        <v>16.030000000000001</v>
      </c>
      <c r="B140" s="26">
        <v>3</v>
      </c>
      <c r="C140" s="26">
        <v>195</v>
      </c>
      <c r="D140" s="5"/>
      <c r="E140" s="48">
        <v>15.1</v>
      </c>
      <c r="F140" s="48">
        <f t="shared" si="115"/>
        <v>15.199999999999999</v>
      </c>
      <c r="G140" s="48">
        <v>16.5</v>
      </c>
      <c r="H140" s="48">
        <f t="shared" si="116"/>
        <v>16.600000000000001</v>
      </c>
      <c r="I140" s="48">
        <v>28.100000000000001</v>
      </c>
      <c r="J140" s="48">
        <f t="shared" si="117"/>
        <v>28.200000000000003</v>
      </c>
      <c r="K140" s="49">
        <v>34.899999999999999</v>
      </c>
      <c r="L140" s="49">
        <f t="shared" si="118"/>
        <v>35</v>
      </c>
      <c r="M140" s="3"/>
      <c r="N140" s="48">
        <v>14.5</v>
      </c>
      <c r="O140" s="48">
        <f t="shared" si="119"/>
        <v>14.6</v>
      </c>
      <c r="P140" s="49">
        <v>16.100000000000001</v>
      </c>
      <c r="Q140" s="49">
        <f t="shared" si="120"/>
        <v>16.200000000000003</v>
      </c>
      <c r="R140" s="49">
        <v>29</v>
      </c>
      <c r="S140" s="49">
        <f t="shared" si="94"/>
        <v>29.100000000000001</v>
      </c>
      <c r="T140" s="49">
        <v>36.100000000000001</v>
      </c>
      <c r="U140" s="49">
        <f t="shared" si="121"/>
        <v>36.200000000000003</v>
      </c>
      <c r="Y140" s="2">
        <v>35</v>
      </c>
      <c r="Z140" s="2" t="str">
        <f t="shared" si="105"/>
        <v/>
      </c>
      <c r="AA140" s="2" t="str">
        <f t="shared" si="81"/>
        <v/>
      </c>
      <c r="AB140" s="2" t="str">
        <f t="shared" si="82"/>
        <v/>
      </c>
      <c r="AC140" s="2" t="str">
        <f t="shared" si="83"/>
        <v/>
      </c>
      <c r="AD140" s="2" t="str">
        <f t="shared" si="84"/>
        <v/>
      </c>
      <c r="AE140" s="2" t="str">
        <f t="shared" si="85"/>
        <v/>
      </c>
      <c r="AF140" s="2" t="str">
        <f t="shared" si="86"/>
        <v/>
      </c>
      <c r="AG140" s="2" t="str">
        <f t="shared" si="87"/>
        <v/>
      </c>
      <c r="AH140" s="2" t="str">
        <f t="shared" si="88"/>
        <v/>
      </c>
      <c r="AJ140" s="2" t="e">
        <f>IF(#REF!="","",VLOOKUP(#REF!,$A$5:$C$173,3,))</f>
        <v>#REF!</v>
      </c>
      <c r="AK140" s="2" t="e">
        <f t="shared" si="89"/>
        <v>#REF!</v>
      </c>
      <c r="AL140" s="2" t="e">
        <f t="shared" si="89"/>
        <v>#REF!</v>
      </c>
      <c r="AM140" s="2" t="e">
        <f t="shared" si="89"/>
        <v>#REF!</v>
      </c>
      <c r="AN140" s="2" t="e">
        <f t="shared" si="89"/>
        <v>#REF!</v>
      </c>
      <c r="AO140" s="2" t="e">
        <f t="shared" si="89"/>
        <v>#REF!</v>
      </c>
      <c r="AP140" s="2" t="e">
        <f t="shared" si="89"/>
        <v>#REF!</v>
      </c>
      <c r="AQ140" s="2" t="e">
        <f t="shared" si="89"/>
        <v>#REF!</v>
      </c>
      <c r="AR140" s="2" t="e">
        <f t="shared" si="89"/>
        <v>#REF!</v>
      </c>
      <c r="BA140" s="66" t="str">
        <f t="shared" si="97"/>
        <v/>
      </c>
      <c r="BB140" s="67"/>
      <c r="BC140" s="68"/>
      <c r="BD140" s="68"/>
      <c r="BE140" s="69"/>
      <c r="BF140" s="73"/>
      <c r="BG140" s="72" t="str">
        <f t="shared" si="98"/>
        <v/>
      </c>
      <c r="BH140" s="72"/>
      <c r="BI140" s="72"/>
      <c r="BJ140" s="72" t="str">
        <f t="shared" si="99"/>
        <v/>
      </c>
      <c r="BK140" s="72" t="str">
        <f t="shared" si="100"/>
        <v/>
      </c>
      <c r="BL140" s="72" t="str">
        <f t="shared" si="101"/>
        <v/>
      </c>
      <c r="BN140" s="1" t="str">
        <f t="shared" ref="BN140:BN203" si="124">IF(BF140="","",IF(ISERROR(((IF(MONTH(BF140)&lt;MONTH($BL$7),YEAR($BL$7)-YEAR(BF140),YEAR($BL$7)-YEAR(BF140)-1))*12+(DATEDIF(BF140,$BL$7,"ym")))/12),"",TRUNC(((IF(MONTH(BF140)&lt;MONTH($BL$7),YEAR($BL$7)-YEAR(BF140),YEAR($BL$7)-YEAR(BF140)-1))*12+(DATEDIF(BF140,$BL$7,"ym")))/12,0)&amp;"."&amp;IF(MOD(((IF(MONTH(BF140)&lt;MONTH($BL$7),YEAR($BL$7)-YEAR(BF140),YEAR($BL$7)-YEAR(BF140)-1))*12+(DATEDIF(BF140,$BL$7,"ym"))),12)&lt;10,"0","")&amp;MOD(((IF(MONTH(BF140)&lt;MONTH($BL$7),YEAR($BL$7)-YEAR(BF140),YEAR($BL$7)-YEAR(BF140)-1))*12+(DATEDIF(BF140,$BL$7,"ym"))),12)))</f>
        <v/>
      </c>
      <c r="BO140" s="1">
        <f t="shared" ref="BO140:BO203" si="125">DATEDIF(BF140,$BL$7,"YM")</f>
        <v>5</v>
      </c>
      <c r="BP140" s="1" t="str">
        <f t="shared" ref="BP140:BP203" si="126">IF(MONTH(BF140)=MONTH($BL$7),"T","F")</f>
        <v>F</v>
      </c>
      <c r="BQ140" s="1" t="str">
        <f t="shared" ref="BQ140:BQ203" si="127">IF(AND(BO140=0,BP140="T"),"1","0")</f>
        <v>0</v>
      </c>
      <c r="BT140" s="47">
        <v>16.030000000000001</v>
      </c>
      <c r="BU140" s="26">
        <v>3</v>
      </c>
      <c r="BV140" s="26">
        <v>195</v>
      </c>
      <c r="BW140" s="5"/>
      <c r="BX140" s="49">
        <v>1.5030000000000001</v>
      </c>
      <c r="BY140" s="49">
        <v>1.504</v>
      </c>
      <c r="BZ140" s="49">
        <v>1.5800000000000001</v>
      </c>
      <c r="CA140" s="49">
        <v>1.581</v>
      </c>
      <c r="CB140" s="49">
        <v>1.891</v>
      </c>
      <c r="CC140" s="49">
        <v>1.8919999999999999</v>
      </c>
      <c r="CE140" s="51">
        <v>1.4220000000000002</v>
      </c>
      <c r="CF140" s="51">
        <v>1.423</v>
      </c>
      <c r="CG140" s="51">
        <v>1.49</v>
      </c>
      <c r="CH140" s="51">
        <v>1.4909999999999999</v>
      </c>
      <c r="CI140" s="51">
        <v>1.7619999999999998</v>
      </c>
      <c r="CJ140" s="51">
        <v>1.7629999999999999</v>
      </c>
      <c r="CM140" s="1" t="e">
        <f>IF('Nutritional Status'!#REF!="","",IF('Nutritional Status'!#REF!&gt;CT140,$CU$3,IF('Nutritional Status'!#REF!&gt;CR140,$CS$3,IF('Nutritional Status'!#REF!&gt;CP140,$CQ$3,$CP$3))))</f>
        <v>#REF!</v>
      </c>
      <c r="CN140" s="2">
        <v>35</v>
      </c>
      <c r="CO140" s="1" t="str">
        <f t="shared" si="122"/>
        <v/>
      </c>
      <c r="CP140" s="1" t="str">
        <f t="shared" si="80"/>
        <v/>
      </c>
      <c r="CQ140" s="1" t="str">
        <f t="shared" si="80"/>
        <v/>
      </c>
      <c r="CR140" s="1" t="str">
        <f t="shared" si="80"/>
        <v/>
      </c>
      <c r="CS140" s="1" t="str">
        <f t="shared" si="80"/>
        <v/>
      </c>
      <c r="CT140" s="1" t="str">
        <f t="shared" si="80"/>
        <v/>
      </c>
      <c r="CU140" s="1" t="str">
        <f t="shared" si="80"/>
        <v/>
      </c>
      <c r="CW140" s="2">
        <v>35</v>
      </c>
      <c r="CX140" s="1" t="e">
        <f t="shared" si="123"/>
        <v>#REF!</v>
      </c>
      <c r="CY140" s="1" t="e">
        <f t="shared" si="91"/>
        <v>#REF!</v>
      </c>
      <c r="CZ140" s="1" t="e">
        <f t="shared" si="91"/>
        <v>#REF!</v>
      </c>
      <c r="DA140" s="1" t="e">
        <f t="shared" si="91"/>
        <v>#REF!</v>
      </c>
      <c r="DB140" s="1" t="e">
        <f t="shared" si="91"/>
        <v>#REF!</v>
      </c>
      <c r="DC140" s="1" t="e">
        <f t="shared" si="91"/>
        <v>#REF!</v>
      </c>
      <c r="DD140" s="1" t="e">
        <f t="shared" si="91"/>
        <v>#REF!</v>
      </c>
    </row>
    <row r="141" ht="15" customHeight="1">
      <c r="A141" s="47">
        <v>16.039999999999999</v>
      </c>
      <c r="B141" s="26">
        <v>4</v>
      </c>
      <c r="C141" s="26">
        <v>196</v>
      </c>
      <c r="D141" s="5"/>
      <c r="E141" s="48">
        <v>15.1</v>
      </c>
      <c r="F141" s="48">
        <f t="shared" si="115"/>
        <v>15.199999999999999</v>
      </c>
      <c r="G141" s="48">
        <v>16.600000000000001</v>
      </c>
      <c r="H141" s="48">
        <f t="shared" si="116"/>
        <v>16.700000000000003</v>
      </c>
      <c r="I141" s="48">
        <v>28.100000000000001</v>
      </c>
      <c r="J141" s="48">
        <f t="shared" si="117"/>
        <v>28.200000000000003</v>
      </c>
      <c r="K141" s="49">
        <v>34.899999999999999</v>
      </c>
      <c r="L141" s="49">
        <f t="shared" si="118"/>
        <v>35</v>
      </c>
      <c r="M141" s="3"/>
      <c r="N141" s="48">
        <v>14.5</v>
      </c>
      <c r="O141" s="48">
        <f t="shared" si="119"/>
        <v>14.6</v>
      </c>
      <c r="P141" s="49">
        <v>16.100000000000001</v>
      </c>
      <c r="Q141" s="49">
        <f t="shared" si="120"/>
        <v>16.200000000000003</v>
      </c>
      <c r="R141" s="49">
        <v>29</v>
      </c>
      <c r="S141" s="49">
        <f t="shared" si="94"/>
        <v>29.100000000000001</v>
      </c>
      <c r="T141" s="49">
        <v>36.200000000000003</v>
      </c>
      <c r="U141" s="49">
        <f t="shared" si="121"/>
        <v>36.300000000000004</v>
      </c>
      <c r="Y141" s="2">
        <v>36</v>
      </c>
      <c r="Z141" s="2" t="str">
        <f t="shared" si="105"/>
        <v/>
      </c>
      <c r="AA141" s="2" t="str">
        <f t="shared" si="81"/>
        <v/>
      </c>
      <c r="AB141" s="2" t="str">
        <f t="shared" si="82"/>
        <v/>
      </c>
      <c r="AC141" s="2" t="str">
        <f t="shared" si="83"/>
        <v/>
      </c>
      <c r="AD141" s="2" t="str">
        <f t="shared" si="84"/>
        <v/>
      </c>
      <c r="AE141" s="2" t="str">
        <f t="shared" si="85"/>
        <v/>
      </c>
      <c r="AF141" s="2" t="str">
        <f t="shared" si="86"/>
        <v/>
      </c>
      <c r="AG141" s="2" t="str">
        <f t="shared" si="87"/>
        <v/>
      </c>
      <c r="AH141" s="2" t="str">
        <f t="shared" si="88"/>
        <v/>
      </c>
      <c r="AJ141" s="2" t="e">
        <f>IF(#REF!="","",VLOOKUP(#REF!,$A$5:$C$173,3,))</f>
        <v>#REF!</v>
      </c>
      <c r="AK141" s="2" t="e">
        <f t="shared" si="89"/>
        <v>#REF!</v>
      </c>
      <c r="AL141" s="2" t="e">
        <f t="shared" si="89"/>
        <v>#REF!</v>
      </c>
      <c r="AM141" s="2" t="e">
        <f t="shared" si="89"/>
        <v>#REF!</v>
      </c>
      <c r="AN141" s="2" t="e">
        <f t="shared" si="89"/>
        <v>#REF!</v>
      </c>
      <c r="AO141" s="2" t="e">
        <f t="shared" si="89"/>
        <v>#REF!</v>
      </c>
      <c r="AP141" s="2" t="e">
        <f t="shared" si="89"/>
        <v>#REF!</v>
      </c>
      <c r="AQ141" s="2" t="e">
        <f t="shared" si="89"/>
        <v>#REF!</v>
      </c>
      <c r="AR141" s="2" t="e">
        <f t="shared" si="89"/>
        <v>#REF!</v>
      </c>
      <c r="BA141" s="66" t="str">
        <f t="shared" si="97"/>
        <v/>
      </c>
      <c r="BB141" s="67"/>
      <c r="BC141" s="68"/>
      <c r="BD141" s="68"/>
      <c r="BE141" s="69"/>
      <c r="BF141" s="73"/>
      <c r="BG141" s="72" t="str">
        <f t="shared" si="98"/>
        <v/>
      </c>
      <c r="BH141" s="72"/>
      <c r="BI141" s="72"/>
      <c r="BJ141" s="72" t="str">
        <f t="shared" si="99"/>
        <v/>
      </c>
      <c r="BK141" s="72" t="str">
        <f t="shared" si="100"/>
        <v/>
      </c>
      <c r="BL141" s="72" t="str">
        <f t="shared" si="101"/>
        <v/>
      </c>
      <c r="BN141" s="1" t="str">
        <f t="shared" si="124"/>
        <v/>
      </c>
      <c r="BO141" s="1">
        <f t="shared" si="125"/>
        <v>5</v>
      </c>
      <c r="BP141" s="1" t="str">
        <f t="shared" si="126"/>
        <v>F</v>
      </c>
      <c r="BQ141" s="1" t="str">
        <f t="shared" si="127"/>
        <v>0</v>
      </c>
      <c r="BT141" s="47">
        <v>16.039999999999999</v>
      </c>
      <c r="BU141" s="26">
        <v>4</v>
      </c>
      <c r="BV141" s="26">
        <v>196</v>
      </c>
      <c r="BW141" s="5"/>
      <c r="BX141" s="49">
        <v>1.5049999999999999</v>
      </c>
      <c r="BY141" s="49">
        <v>1.506</v>
      </c>
      <c r="BZ141" s="49">
        <v>1.5830000000000002</v>
      </c>
      <c r="CA141" s="49">
        <v>1.5840000000000001</v>
      </c>
      <c r="CB141" s="49">
        <v>1.893</v>
      </c>
      <c r="CC141" s="49">
        <v>1.8940000000000001</v>
      </c>
      <c r="CE141" s="51">
        <v>1.423</v>
      </c>
      <c r="CF141" s="51">
        <v>1.4240000000000002</v>
      </c>
      <c r="CG141" s="51">
        <v>1.4909999999999999</v>
      </c>
      <c r="CH141" s="51">
        <v>1.492</v>
      </c>
      <c r="CI141" s="51">
        <v>1.7619999999999998</v>
      </c>
      <c r="CJ141" s="51">
        <v>1.7629999999999999</v>
      </c>
      <c r="CM141" s="1" t="e">
        <f>IF('Nutritional Status'!#REF!="","",IF('Nutritional Status'!#REF!&gt;CT141,$CU$3,IF('Nutritional Status'!#REF!&gt;CR141,$CS$3,IF('Nutritional Status'!#REF!&gt;CP141,$CQ$3,$CP$3))))</f>
        <v>#REF!</v>
      </c>
      <c r="CN141" s="2">
        <v>36</v>
      </c>
      <c r="CO141" s="1" t="str">
        <f t="shared" si="122"/>
        <v/>
      </c>
      <c r="CP141" s="1" t="str">
        <f t="shared" si="80"/>
        <v/>
      </c>
      <c r="CQ141" s="1" t="str">
        <f t="shared" si="80"/>
        <v/>
      </c>
      <c r="CR141" s="1" t="str">
        <f t="shared" si="80"/>
        <v/>
      </c>
      <c r="CS141" s="1" t="str">
        <f t="shared" si="80"/>
        <v/>
      </c>
      <c r="CT141" s="1" t="str">
        <f t="shared" si="80"/>
        <v/>
      </c>
      <c r="CU141" s="1" t="str">
        <f t="shared" si="80"/>
        <v/>
      </c>
      <c r="CW141" s="2">
        <v>36</v>
      </c>
      <c r="CX141" s="1" t="e">
        <f t="shared" si="123"/>
        <v>#REF!</v>
      </c>
      <c r="CY141" s="1" t="e">
        <f t="shared" si="91"/>
        <v>#REF!</v>
      </c>
      <c r="CZ141" s="1" t="e">
        <f t="shared" si="91"/>
        <v>#REF!</v>
      </c>
      <c r="DA141" s="1" t="e">
        <f t="shared" si="91"/>
        <v>#REF!</v>
      </c>
      <c r="DB141" s="1" t="e">
        <f t="shared" si="91"/>
        <v>#REF!</v>
      </c>
      <c r="DC141" s="1" t="e">
        <f t="shared" si="91"/>
        <v>#REF!</v>
      </c>
      <c r="DD141" s="1" t="e">
        <f t="shared" si="91"/>
        <v>#REF!</v>
      </c>
    </row>
    <row r="142" ht="15" customHeight="1">
      <c r="A142" s="47">
        <v>16.050000000000001</v>
      </c>
      <c r="B142" s="26">
        <v>5</v>
      </c>
      <c r="C142" s="26">
        <v>197</v>
      </c>
      <c r="D142" s="5"/>
      <c r="E142" s="48">
        <v>15.199999999999999</v>
      </c>
      <c r="F142" s="48">
        <f t="shared" si="115"/>
        <v>15.299999999999999</v>
      </c>
      <c r="G142" s="48">
        <v>16.600000000000001</v>
      </c>
      <c r="H142" s="48">
        <f t="shared" si="116"/>
        <v>16.700000000000003</v>
      </c>
      <c r="I142" s="48">
        <v>28.199999999999999</v>
      </c>
      <c r="J142" s="48">
        <f t="shared" si="117"/>
        <v>28.300000000000001</v>
      </c>
      <c r="K142" s="49">
        <v>35</v>
      </c>
      <c r="L142" s="49">
        <f t="shared" si="118"/>
        <v>35.100000000000001</v>
      </c>
      <c r="M142" s="3"/>
      <c r="N142" s="48">
        <v>14.5</v>
      </c>
      <c r="O142" s="48">
        <f t="shared" si="119"/>
        <v>14.6</v>
      </c>
      <c r="P142" s="49">
        <v>16.199999999999999</v>
      </c>
      <c r="Q142" s="49">
        <f t="shared" si="120"/>
        <v>16.300000000000001</v>
      </c>
      <c r="R142" s="49">
        <v>29.100000000000001</v>
      </c>
      <c r="S142" s="49">
        <f t="shared" si="94"/>
        <v>29.200000000000003</v>
      </c>
      <c r="T142" s="49">
        <v>36.200000000000003</v>
      </c>
      <c r="U142" s="49">
        <f t="shared" si="121"/>
        <v>36.300000000000004</v>
      </c>
      <c r="Y142" s="2">
        <v>37</v>
      </c>
      <c r="Z142" s="2" t="str">
        <f t="shared" si="105"/>
        <v/>
      </c>
      <c r="AA142" s="2" t="str">
        <f t="shared" si="81"/>
        <v/>
      </c>
      <c r="AB142" s="2" t="str">
        <f t="shared" si="82"/>
        <v/>
      </c>
      <c r="AC142" s="2" t="str">
        <f t="shared" si="83"/>
        <v/>
      </c>
      <c r="AD142" s="2" t="str">
        <f t="shared" si="84"/>
        <v/>
      </c>
      <c r="AE142" s="2" t="str">
        <f t="shared" si="85"/>
        <v/>
      </c>
      <c r="AF142" s="2" t="str">
        <f t="shared" si="86"/>
        <v/>
      </c>
      <c r="AG142" s="2" t="str">
        <f t="shared" si="87"/>
        <v/>
      </c>
      <c r="AH142" s="2" t="str">
        <f t="shared" si="88"/>
        <v/>
      </c>
      <c r="AJ142" s="2" t="e">
        <f>IF(#REF!="","",VLOOKUP(#REF!,$A$5:$C$173,3,))</f>
        <v>#REF!</v>
      </c>
      <c r="AK142" s="2" t="e">
        <f t="shared" si="89"/>
        <v>#REF!</v>
      </c>
      <c r="AL142" s="2" t="e">
        <f t="shared" si="89"/>
        <v>#REF!</v>
      </c>
      <c r="AM142" s="2" t="e">
        <f t="shared" si="89"/>
        <v>#REF!</v>
      </c>
      <c r="AN142" s="2" t="e">
        <f t="shared" si="89"/>
        <v>#REF!</v>
      </c>
      <c r="AO142" s="2" t="e">
        <f t="shared" si="89"/>
        <v>#REF!</v>
      </c>
      <c r="AP142" s="2" t="e">
        <f t="shared" si="89"/>
        <v>#REF!</v>
      </c>
      <c r="AQ142" s="2" t="e">
        <f t="shared" si="89"/>
        <v>#REF!</v>
      </c>
      <c r="AR142" s="2" t="e">
        <f t="shared" si="89"/>
        <v>#REF!</v>
      </c>
      <c r="BA142" s="66" t="str">
        <f t="shared" si="97"/>
        <v/>
      </c>
      <c r="BB142" s="67"/>
      <c r="BC142" s="68"/>
      <c r="BD142" s="68"/>
      <c r="BE142" s="69"/>
      <c r="BF142" s="73"/>
      <c r="BG142" s="72" t="str">
        <f t="shared" si="98"/>
        <v/>
      </c>
      <c r="BH142" s="72"/>
      <c r="BI142" s="72"/>
      <c r="BJ142" s="72" t="str">
        <f t="shared" si="99"/>
        <v/>
      </c>
      <c r="BK142" s="72" t="str">
        <f t="shared" si="100"/>
        <v/>
      </c>
      <c r="BL142" s="72" t="str">
        <f t="shared" si="101"/>
        <v/>
      </c>
      <c r="BN142" s="1" t="str">
        <f t="shared" si="124"/>
        <v/>
      </c>
      <c r="BO142" s="1">
        <f t="shared" si="125"/>
        <v>5</v>
      </c>
      <c r="BP142" s="1" t="str">
        <f t="shared" si="126"/>
        <v>F</v>
      </c>
      <c r="BQ142" s="1" t="str">
        <f t="shared" si="127"/>
        <v>0</v>
      </c>
      <c r="BT142" s="47">
        <v>16.050000000000001</v>
      </c>
      <c r="BU142" s="26">
        <v>5</v>
      </c>
      <c r="BV142" s="26">
        <v>197</v>
      </c>
      <c r="BW142" s="5"/>
      <c r="BX142" s="49">
        <v>1.508</v>
      </c>
      <c r="BY142" s="49">
        <v>1.5090000000000001</v>
      </c>
      <c r="BZ142" s="49">
        <v>1.585</v>
      </c>
      <c r="CA142" s="49">
        <v>1.5859999999999999</v>
      </c>
      <c r="CB142" s="49">
        <v>1.895</v>
      </c>
      <c r="CC142" s="49">
        <v>1.8959999999999999</v>
      </c>
      <c r="CE142" s="51">
        <v>1.423</v>
      </c>
      <c r="CF142" s="51">
        <v>1.4240000000000002</v>
      </c>
      <c r="CG142" s="51">
        <v>1.4909999999999999</v>
      </c>
      <c r="CH142" s="51">
        <v>1.492</v>
      </c>
      <c r="CI142" s="51">
        <v>1.7619999999999998</v>
      </c>
      <c r="CJ142" s="51">
        <v>1.7629999999999999</v>
      </c>
      <c r="CM142" s="1" t="e">
        <f>IF('Nutritional Status'!#REF!="","",IF('Nutritional Status'!#REF!&gt;CT142,$CU$3,IF('Nutritional Status'!#REF!&gt;CR142,$CS$3,IF('Nutritional Status'!#REF!&gt;CP142,$CQ$3,$CP$3))))</f>
        <v>#REF!</v>
      </c>
      <c r="CN142" s="2">
        <v>37</v>
      </c>
      <c r="CO142" s="1" t="str">
        <f t="shared" si="122"/>
        <v/>
      </c>
      <c r="CP142" s="1" t="str">
        <f t="shared" si="80"/>
        <v/>
      </c>
      <c r="CQ142" s="1" t="str">
        <f t="shared" si="80"/>
        <v/>
      </c>
      <c r="CR142" s="1" t="str">
        <f t="shared" si="80"/>
        <v/>
      </c>
      <c r="CS142" s="1" t="str">
        <f t="shared" si="80"/>
        <v/>
      </c>
      <c r="CT142" s="1" t="str">
        <f t="shared" si="80"/>
        <v/>
      </c>
      <c r="CU142" s="1" t="str">
        <f t="shared" si="80"/>
        <v/>
      </c>
      <c r="CW142" s="2">
        <v>37</v>
      </c>
      <c r="CX142" s="1" t="e">
        <f t="shared" si="123"/>
        <v>#REF!</v>
      </c>
      <c r="CY142" s="1" t="e">
        <f t="shared" si="91"/>
        <v>#REF!</v>
      </c>
      <c r="CZ142" s="1" t="e">
        <f t="shared" si="91"/>
        <v>#REF!</v>
      </c>
      <c r="DA142" s="1" t="e">
        <f t="shared" si="91"/>
        <v>#REF!</v>
      </c>
      <c r="DB142" s="1" t="e">
        <f t="shared" si="91"/>
        <v>#REF!</v>
      </c>
      <c r="DC142" s="1" t="e">
        <f t="shared" si="91"/>
        <v>#REF!</v>
      </c>
      <c r="DD142" s="1" t="e">
        <f t="shared" si="91"/>
        <v>#REF!</v>
      </c>
    </row>
    <row r="143" ht="15" customHeight="1">
      <c r="A143" s="47">
        <v>16.059999999999999</v>
      </c>
      <c r="B143" s="26">
        <v>6</v>
      </c>
      <c r="C143" s="26">
        <v>198</v>
      </c>
      <c r="D143" s="5"/>
      <c r="E143" s="48">
        <v>15.199999999999999</v>
      </c>
      <c r="F143" s="48">
        <f t="shared" si="115"/>
        <v>15.299999999999999</v>
      </c>
      <c r="G143" s="48">
        <v>16.600000000000001</v>
      </c>
      <c r="H143" s="48">
        <f t="shared" si="116"/>
        <v>16.700000000000003</v>
      </c>
      <c r="I143" s="48">
        <v>28.300000000000001</v>
      </c>
      <c r="J143" s="48">
        <f t="shared" si="117"/>
        <v>28.400000000000002</v>
      </c>
      <c r="K143" s="49">
        <v>35</v>
      </c>
      <c r="L143" s="49">
        <f t="shared" si="118"/>
        <v>35.100000000000001</v>
      </c>
      <c r="M143" s="3"/>
      <c r="N143" s="48">
        <v>14.6</v>
      </c>
      <c r="O143" s="48">
        <f t="shared" si="119"/>
        <v>14.699999999999999</v>
      </c>
      <c r="P143" s="49">
        <v>16.199999999999999</v>
      </c>
      <c r="Q143" s="49">
        <f t="shared" si="120"/>
        <v>16.300000000000001</v>
      </c>
      <c r="R143" s="49">
        <v>29.100000000000001</v>
      </c>
      <c r="S143" s="49">
        <f t="shared" si="94"/>
        <v>29.200000000000003</v>
      </c>
      <c r="T143" s="49">
        <v>36.200000000000003</v>
      </c>
      <c r="U143" s="49">
        <f t="shared" si="121"/>
        <v>36.300000000000004</v>
      </c>
      <c r="Y143" s="2">
        <v>38</v>
      </c>
      <c r="Z143" s="2" t="str">
        <f t="shared" si="105"/>
        <v/>
      </c>
      <c r="AA143" s="2" t="str">
        <f t="shared" si="81"/>
        <v/>
      </c>
      <c r="AB143" s="2" t="str">
        <f t="shared" si="82"/>
        <v/>
      </c>
      <c r="AC143" s="2" t="str">
        <f t="shared" si="83"/>
        <v/>
      </c>
      <c r="AD143" s="2" t="str">
        <f t="shared" si="84"/>
        <v/>
      </c>
      <c r="AE143" s="2" t="str">
        <f t="shared" si="85"/>
        <v/>
      </c>
      <c r="AF143" s="2" t="str">
        <f t="shared" si="86"/>
        <v/>
      </c>
      <c r="AG143" s="2" t="str">
        <f t="shared" si="87"/>
        <v/>
      </c>
      <c r="AH143" s="2" t="str">
        <f t="shared" si="88"/>
        <v/>
      </c>
      <c r="AJ143" s="2" t="e">
        <f>IF(#REF!="","",VLOOKUP(#REF!,$A$5:$C$173,3,))</f>
        <v>#REF!</v>
      </c>
      <c r="AK143" s="2" t="e">
        <f t="shared" si="89"/>
        <v>#REF!</v>
      </c>
      <c r="AL143" s="2" t="e">
        <f t="shared" si="89"/>
        <v>#REF!</v>
      </c>
      <c r="AM143" s="2" t="e">
        <f t="shared" si="89"/>
        <v>#REF!</v>
      </c>
      <c r="AN143" s="2" t="e">
        <f t="shared" si="89"/>
        <v>#REF!</v>
      </c>
      <c r="AO143" s="2" t="e">
        <f t="shared" si="89"/>
        <v>#REF!</v>
      </c>
      <c r="AP143" s="2" t="e">
        <f t="shared" si="89"/>
        <v>#REF!</v>
      </c>
      <c r="AQ143" s="2" t="e">
        <f t="shared" si="89"/>
        <v>#REF!</v>
      </c>
      <c r="AR143" s="2" t="e">
        <f t="shared" si="89"/>
        <v>#REF!</v>
      </c>
      <c r="BA143" s="66" t="str">
        <f t="shared" si="97"/>
        <v/>
      </c>
      <c r="BB143" s="67"/>
      <c r="BC143" s="68"/>
      <c r="BD143" s="68"/>
      <c r="BE143" s="69"/>
      <c r="BF143" s="73"/>
      <c r="BG143" s="72" t="str">
        <f t="shared" si="98"/>
        <v/>
      </c>
      <c r="BH143" s="72"/>
      <c r="BI143" s="72"/>
      <c r="BJ143" s="72" t="str">
        <f t="shared" si="99"/>
        <v/>
      </c>
      <c r="BK143" s="72" t="str">
        <f t="shared" si="100"/>
        <v/>
      </c>
      <c r="BL143" s="72" t="str">
        <f t="shared" si="101"/>
        <v/>
      </c>
      <c r="BN143" s="1" t="str">
        <f t="shared" si="124"/>
        <v/>
      </c>
      <c r="BO143" s="1">
        <f t="shared" si="125"/>
        <v>5</v>
      </c>
      <c r="BP143" s="1" t="str">
        <f t="shared" si="126"/>
        <v>F</v>
      </c>
      <c r="BQ143" s="1" t="str">
        <f t="shared" si="127"/>
        <v>0</v>
      </c>
      <c r="BT143" s="47">
        <v>16.059999999999999</v>
      </c>
      <c r="BU143" s="26">
        <v>6</v>
      </c>
      <c r="BV143" s="26">
        <v>198</v>
      </c>
      <c r="BW143" s="5"/>
      <c r="BX143" s="49">
        <v>1.51</v>
      </c>
      <c r="BY143" s="49">
        <v>1.5109999999999999</v>
      </c>
      <c r="BZ143" s="49">
        <v>1.5870000000000002</v>
      </c>
      <c r="CA143" s="49">
        <v>1.5880000000000001</v>
      </c>
      <c r="CB143" s="49">
        <v>1.8969999999999998</v>
      </c>
      <c r="CC143" s="49">
        <v>1.8979999999999999</v>
      </c>
      <c r="CE143" s="51">
        <v>1.4240000000000002</v>
      </c>
      <c r="CF143" s="51">
        <v>1.425</v>
      </c>
      <c r="CG143" s="51">
        <v>1.4909999999999999</v>
      </c>
      <c r="CH143" s="51">
        <v>1.492</v>
      </c>
      <c r="CI143" s="51">
        <v>1.7619999999999998</v>
      </c>
      <c r="CJ143" s="51">
        <v>1.7629999999999999</v>
      </c>
      <c r="CM143" s="1" t="e">
        <f>IF('Nutritional Status'!#REF!="","",IF('Nutritional Status'!#REF!&gt;CT143,$CU$3,IF('Nutritional Status'!#REF!&gt;CR143,$CS$3,IF('Nutritional Status'!#REF!&gt;CP143,$CQ$3,$CP$3))))</f>
        <v>#REF!</v>
      </c>
      <c r="CN143" s="2">
        <v>38</v>
      </c>
      <c r="CO143" s="1" t="str">
        <f t="shared" si="122"/>
        <v/>
      </c>
      <c r="CP143" s="1" t="str">
        <f t="shared" si="80"/>
        <v/>
      </c>
      <c r="CQ143" s="1" t="str">
        <f t="shared" si="80"/>
        <v/>
      </c>
      <c r="CR143" s="1" t="str">
        <f t="shared" si="80"/>
        <v/>
      </c>
      <c r="CS143" s="1" t="str">
        <f t="shared" si="80"/>
        <v/>
      </c>
      <c r="CT143" s="1" t="str">
        <f t="shared" si="80"/>
        <v/>
      </c>
      <c r="CU143" s="1" t="str">
        <f t="shared" si="80"/>
        <v/>
      </c>
      <c r="CW143" s="2">
        <v>38</v>
      </c>
      <c r="CX143" s="1" t="e">
        <f t="shared" si="123"/>
        <v>#REF!</v>
      </c>
      <c r="CY143" s="1" t="e">
        <f t="shared" si="91"/>
        <v>#REF!</v>
      </c>
      <c r="CZ143" s="1" t="e">
        <f t="shared" si="91"/>
        <v>#REF!</v>
      </c>
      <c r="DA143" s="1" t="e">
        <f t="shared" si="91"/>
        <v>#REF!</v>
      </c>
      <c r="DB143" s="1" t="e">
        <f t="shared" si="91"/>
        <v>#REF!</v>
      </c>
      <c r="DC143" s="1" t="e">
        <f t="shared" si="91"/>
        <v>#REF!</v>
      </c>
      <c r="DD143" s="1" t="e">
        <f t="shared" si="91"/>
        <v>#REF!</v>
      </c>
    </row>
    <row r="144" ht="15" customHeight="1">
      <c r="A144" s="47">
        <v>16.07</v>
      </c>
      <c r="B144" s="26">
        <v>7</v>
      </c>
      <c r="C144" s="26">
        <v>199</v>
      </c>
      <c r="D144" s="5"/>
      <c r="E144" s="48">
        <v>15.199999999999999</v>
      </c>
      <c r="F144" s="48">
        <f t="shared" si="115"/>
        <v>15.299999999999999</v>
      </c>
      <c r="G144" s="48">
        <v>16.699999999999999</v>
      </c>
      <c r="H144" s="48">
        <f t="shared" si="116"/>
        <v>16.800000000000001</v>
      </c>
      <c r="I144" s="48">
        <v>28.300000000000001</v>
      </c>
      <c r="J144" s="48">
        <f t="shared" si="117"/>
        <v>28.400000000000002</v>
      </c>
      <c r="K144" s="49">
        <v>35</v>
      </c>
      <c r="L144" s="49">
        <f t="shared" si="118"/>
        <v>35.100000000000001</v>
      </c>
      <c r="M144" s="3"/>
      <c r="N144" s="48">
        <v>14.6</v>
      </c>
      <c r="O144" s="48">
        <f t="shared" si="119"/>
        <v>14.699999999999999</v>
      </c>
      <c r="P144" s="49">
        <v>16.199999999999999</v>
      </c>
      <c r="Q144" s="49">
        <f t="shared" si="120"/>
        <v>16.300000000000001</v>
      </c>
      <c r="R144" s="49">
        <v>29.100000000000001</v>
      </c>
      <c r="S144" s="49">
        <f t="shared" si="94"/>
        <v>29.200000000000003</v>
      </c>
      <c r="T144" s="49">
        <v>36.200000000000003</v>
      </c>
      <c r="U144" s="49">
        <f t="shared" si="121"/>
        <v>36.300000000000004</v>
      </c>
      <c r="Y144" s="2">
        <v>39</v>
      </c>
      <c r="Z144" s="2" t="e">
        <f t="shared" ref="Z144:Z147" si="128">IF('Nutritional Status'!#REF!="","",VLOOKUP('Nutritional Status'!#REF!,$A$5:$C$173,3,))</f>
        <v>#REF!</v>
      </c>
      <c r="AA144" s="2" t="e">
        <f t="shared" si="81"/>
        <v>#REF!</v>
      </c>
      <c r="AB144" s="2" t="e">
        <f t="shared" si="82"/>
        <v>#REF!</v>
      </c>
      <c r="AC144" s="2" t="e">
        <f t="shared" si="83"/>
        <v>#REF!</v>
      </c>
      <c r="AD144" s="2" t="e">
        <f t="shared" si="84"/>
        <v>#REF!</v>
      </c>
      <c r="AE144" s="2" t="e">
        <f t="shared" si="85"/>
        <v>#REF!</v>
      </c>
      <c r="AF144" s="2" t="e">
        <f t="shared" si="86"/>
        <v>#REF!</v>
      </c>
      <c r="AG144" s="2" t="e">
        <f t="shared" si="87"/>
        <v>#REF!</v>
      </c>
      <c r="AH144" s="2" t="e">
        <f t="shared" si="88"/>
        <v>#REF!</v>
      </c>
      <c r="AJ144" s="2" t="e">
        <f>IF(#REF!="","",VLOOKUP(#REF!,$A$5:$C$173,3,))</f>
        <v>#REF!</v>
      </c>
      <c r="AK144" s="2" t="e">
        <f t="shared" si="89"/>
        <v>#REF!</v>
      </c>
      <c r="AL144" s="2" t="e">
        <f t="shared" si="89"/>
        <v>#REF!</v>
      </c>
      <c r="AM144" s="2" t="e">
        <f t="shared" si="89"/>
        <v>#REF!</v>
      </c>
      <c r="AN144" s="2" t="e">
        <f t="shared" si="89"/>
        <v>#REF!</v>
      </c>
      <c r="AO144" s="2" t="e">
        <f t="shared" si="89"/>
        <v>#REF!</v>
      </c>
      <c r="AP144" s="2" t="e">
        <f t="shared" si="89"/>
        <v>#REF!</v>
      </c>
      <c r="AQ144" s="2" t="e">
        <f t="shared" si="89"/>
        <v>#REF!</v>
      </c>
      <c r="AR144" s="2" t="e">
        <f t="shared" si="89"/>
        <v>#REF!</v>
      </c>
      <c r="BA144" s="66" t="str">
        <f t="shared" si="97"/>
        <v/>
      </c>
      <c r="BB144" s="67"/>
      <c r="BC144" s="68"/>
      <c r="BD144" s="68"/>
      <c r="BE144" s="69"/>
      <c r="BF144" s="73"/>
      <c r="BG144" s="72" t="str">
        <f t="shared" si="98"/>
        <v/>
      </c>
      <c r="BH144" s="72"/>
      <c r="BI144" s="72"/>
      <c r="BJ144" s="72" t="str">
        <f t="shared" si="99"/>
        <v/>
      </c>
      <c r="BK144" s="72" t="str">
        <f t="shared" si="100"/>
        <v/>
      </c>
      <c r="BL144" s="72" t="str">
        <f t="shared" si="101"/>
        <v/>
      </c>
      <c r="BN144" s="1" t="str">
        <f t="shared" si="124"/>
        <v/>
      </c>
      <c r="BO144" s="1">
        <f t="shared" si="125"/>
        <v>5</v>
      </c>
      <c r="BP144" s="1" t="str">
        <f t="shared" si="126"/>
        <v>F</v>
      </c>
      <c r="BQ144" s="1" t="str">
        <f t="shared" si="127"/>
        <v>0</v>
      </c>
      <c r="BT144" s="47">
        <v>16.07</v>
      </c>
      <c r="BU144" s="26">
        <v>7</v>
      </c>
      <c r="BV144" s="26">
        <v>199</v>
      </c>
      <c r="BW144" s="5"/>
      <c r="BX144" s="49">
        <v>1.5119999999999998</v>
      </c>
      <c r="BY144" s="49">
        <v>1.5129999999999999</v>
      </c>
      <c r="BZ144" s="49">
        <v>1.589</v>
      </c>
      <c r="CA144" s="49">
        <v>1.5900000000000001</v>
      </c>
      <c r="CB144" s="49">
        <v>1.8980000000000001</v>
      </c>
      <c r="CC144" s="49">
        <v>1.899</v>
      </c>
      <c r="CE144" s="51">
        <v>1.4240000000000002</v>
      </c>
      <c r="CF144" s="51">
        <v>1.425</v>
      </c>
      <c r="CG144" s="51">
        <v>1.4920000000000002</v>
      </c>
      <c r="CH144" s="51">
        <v>1.4930000000000001</v>
      </c>
      <c r="CI144" s="51">
        <v>1.7619999999999998</v>
      </c>
      <c r="CJ144" s="51">
        <v>1.7629999999999999</v>
      </c>
      <c r="CM144" s="1" t="e">
        <f>IF('Nutritional Status'!#REF!="","",IF('Nutritional Status'!#REF!&gt;CT144,$CU$3,IF('Nutritional Status'!#REF!&gt;CR144,$CS$3,IF('Nutritional Status'!#REF!&gt;CP144,$CQ$3,$CP$3))))</f>
        <v>#REF!</v>
      </c>
      <c r="CN144" s="2">
        <v>39</v>
      </c>
      <c r="CO144" s="1" t="e">
        <f t="shared" si="122"/>
        <v>#REF!</v>
      </c>
      <c r="CP144" s="1" t="e">
        <f t="shared" si="80"/>
        <v>#REF!</v>
      </c>
      <c r="CQ144" s="1" t="e">
        <f t="shared" si="80"/>
        <v>#REF!</v>
      </c>
      <c r="CR144" s="1" t="e">
        <f t="shared" si="80"/>
        <v>#REF!</v>
      </c>
      <c r="CS144" s="1" t="e">
        <f t="shared" si="80"/>
        <v>#REF!</v>
      </c>
      <c r="CT144" s="1" t="e">
        <f t="shared" si="80"/>
        <v>#REF!</v>
      </c>
      <c r="CU144" s="1" t="e">
        <f t="shared" si="80"/>
        <v>#REF!</v>
      </c>
      <c r="CW144" s="2">
        <v>39</v>
      </c>
      <c r="CX144" s="1" t="e">
        <f t="shared" si="123"/>
        <v>#REF!</v>
      </c>
      <c r="CY144" s="1" t="e">
        <f t="shared" si="91"/>
        <v>#REF!</v>
      </c>
      <c r="CZ144" s="1" t="e">
        <f t="shared" si="91"/>
        <v>#REF!</v>
      </c>
      <c r="DA144" s="1" t="e">
        <f t="shared" si="91"/>
        <v>#REF!</v>
      </c>
      <c r="DB144" s="1" t="e">
        <f t="shared" si="91"/>
        <v>#REF!</v>
      </c>
      <c r="DC144" s="1" t="e">
        <f t="shared" si="91"/>
        <v>#REF!</v>
      </c>
      <c r="DD144" s="1" t="e">
        <f t="shared" si="91"/>
        <v>#REF!</v>
      </c>
    </row>
    <row r="145" ht="15" customHeight="1">
      <c r="A145" s="47">
        <v>16.079999999999998</v>
      </c>
      <c r="B145" s="26">
        <v>8</v>
      </c>
      <c r="C145" s="26">
        <v>200</v>
      </c>
      <c r="D145" s="5"/>
      <c r="E145" s="48">
        <v>15.199999999999999</v>
      </c>
      <c r="F145" s="48">
        <f t="shared" si="115"/>
        <v>15.299999999999999</v>
      </c>
      <c r="G145" s="48">
        <v>16.699999999999999</v>
      </c>
      <c r="H145" s="48">
        <f t="shared" si="116"/>
        <v>16.800000000000001</v>
      </c>
      <c r="I145" s="48">
        <v>28.399999999999999</v>
      </c>
      <c r="J145" s="48">
        <f t="shared" si="117"/>
        <v>28.5</v>
      </c>
      <c r="K145" s="49">
        <v>35.100000000000001</v>
      </c>
      <c r="L145" s="49">
        <f t="shared" si="118"/>
        <v>35.200000000000003</v>
      </c>
      <c r="M145" s="3"/>
      <c r="N145" s="48">
        <v>14.6</v>
      </c>
      <c r="O145" s="48">
        <f t="shared" si="119"/>
        <v>14.699999999999999</v>
      </c>
      <c r="P145" s="49">
        <v>16.199999999999999</v>
      </c>
      <c r="Q145" s="49">
        <f t="shared" si="120"/>
        <v>16.300000000000001</v>
      </c>
      <c r="R145" s="49">
        <v>29.199999999999999</v>
      </c>
      <c r="S145" s="49">
        <f t="shared" si="94"/>
        <v>29.300000000000001</v>
      </c>
      <c r="T145" s="49">
        <v>36.200000000000003</v>
      </c>
      <c r="U145" s="49">
        <f t="shared" si="121"/>
        <v>36.300000000000004</v>
      </c>
      <c r="Y145" s="2">
        <v>40</v>
      </c>
      <c r="Z145" s="2" t="e">
        <f t="shared" si="128"/>
        <v>#REF!</v>
      </c>
      <c r="AA145" s="2" t="e">
        <f t="shared" si="81"/>
        <v>#REF!</v>
      </c>
      <c r="AB145" s="2" t="e">
        <f t="shared" si="82"/>
        <v>#REF!</v>
      </c>
      <c r="AC145" s="2" t="e">
        <f t="shared" si="83"/>
        <v>#REF!</v>
      </c>
      <c r="AD145" s="2" t="e">
        <f t="shared" si="84"/>
        <v>#REF!</v>
      </c>
      <c r="AE145" s="2" t="e">
        <f t="shared" si="85"/>
        <v>#REF!</v>
      </c>
      <c r="AF145" s="2" t="e">
        <f t="shared" si="86"/>
        <v>#REF!</v>
      </c>
      <c r="AG145" s="2" t="e">
        <f t="shared" si="87"/>
        <v>#REF!</v>
      </c>
      <c r="AH145" s="2" t="e">
        <f t="shared" si="88"/>
        <v>#REF!</v>
      </c>
      <c r="AJ145" s="2" t="e">
        <f>IF(#REF!="","",VLOOKUP(#REF!,$A$5:$C$173,3,))</f>
        <v>#REF!</v>
      </c>
      <c r="AK145" s="2" t="e">
        <f t="shared" si="89"/>
        <v>#REF!</v>
      </c>
      <c r="AL145" s="2" t="e">
        <f t="shared" si="89"/>
        <v>#REF!</v>
      </c>
      <c r="AM145" s="2" t="e">
        <f t="shared" si="89"/>
        <v>#REF!</v>
      </c>
      <c r="AN145" s="2" t="e">
        <f t="shared" si="89"/>
        <v>#REF!</v>
      </c>
      <c r="AO145" s="2" t="e">
        <f t="shared" si="89"/>
        <v>#REF!</v>
      </c>
      <c r="AP145" s="2" t="e">
        <f t="shared" si="89"/>
        <v>#REF!</v>
      </c>
      <c r="AQ145" s="2" t="e">
        <f t="shared" si="89"/>
        <v>#REF!</v>
      </c>
      <c r="AR145" s="2" t="e">
        <f t="shared" si="89"/>
        <v>#REF!</v>
      </c>
      <c r="BA145" s="66" t="str">
        <f t="shared" si="97"/>
        <v/>
      </c>
      <c r="BB145" s="67"/>
      <c r="BC145" s="68"/>
      <c r="BD145" s="68"/>
      <c r="BE145" s="69"/>
      <c r="BF145" s="73"/>
      <c r="BG145" s="72" t="str">
        <f t="shared" si="98"/>
        <v/>
      </c>
      <c r="BH145" s="72"/>
      <c r="BI145" s="72"/>
      <c r="BJ145" s="72" t="str">
        <f t="shared" si="99"/>
        <v/>
      </c>
      <c r="BK145" s="72" t="str">
        <f t="shared" si="100"/>
        <v/>
      </c>
      <c r="BL145" s="72" t="str">
        <f t="shared" si="101"/>
        <v/>
      </c>
      <c r="BN145" s="1" t="str">
        <f t="shared" si="124"/>
        <v/>
      </c>
      <c r="BO145" s="1">
        <f t="shared" si="125"/>
        <v>5</v>
      </c>
      <c r="BP145" s="1" t="str">
        <f t="shared" si="126"/>
        <v>F</v>
      </c>
      <c r="BQ145" s="1" t="str">
        <f t="shared" si="127"/>
        <v>0</v>
      </c>
      <c r="BT145" s="47">
        <v>16.079999999999998</v>
      </c>
      <c r="BU145" s="26">
        <v>8</v>
      </c>
      <c r="BV145" s="26">
        <v>200</v>
      </c>
      <c r="BW145" s="5"/>
      <c r="BX145" s="49">
        <v>1.514</v>
      </c>
      <c r="BY145" s="49">
        <v>1.5149999999999999</v>
      </c>
      <c r="BZ145" s="49">
        <v>1.591</v>
      </c>
      <c r="CA145" s="49">
        <v>1.5919999999999999</v>
      </c>
      <c r="CB145" s="49">
        <v>1.8999999999999999</v>
      </c>
      <c r="CC145" s="49">
        <v>1.901</v>
      </c>
      <c r="CE145" s="51">
        <v>1.425</v>
      </c>
      <c r="CF145" s="51">
        <v>1.4259999999999999</v>
      </c>
      <c r="CG145" s="51">
        <v>1.4920000000000002</v>
      </c>
      <c r="CH145" s="51">
        <v>1.4930000000000001</v>
      </c>
      <c r="CI145" s="51">
        <v>1.7619999999999998</v>
      </c>
      <c r="CJ145" s="51">
        <v>1.7629999999999999</v>
      </c>
      <c r="CM145" s="1" t="e">
        <f>IF('Nutritional Status'!#REF!="","",IF('Nutritional Status'!#REF!&gt;CT145,$CU$3,IF('Nutritional Status'!#REF!&gt;CR145,$CS$3,IF('Nutritional Status'!#REF!&gt;CP145,$CQ$3,$CP$3))))</f>
        <v>#REF!</v>
      </c>
      <c r="CN145" s="2">
        <v>40</v>
      </c>
      <c r="CO145" s="1" t="e">
        <f t="shared" si="122"/>
        <v>#REF!</v>
      </c>
      <c r="CP145" s="1" t="e">
        <f t="shared" si="80"/>
        <v>#REF!</v>
      </c>
      <c r="CQ145" s="1" t="e">
        <f t="shared" si="80"/>
        <v>#REF!</v>
      </c>
      <c r="CR145" s="1" t="e">
        <f t="shared" si="80"/>
        <v>#REF!</v>
      </c>
      <c r="CS145" s="1" t="e">
        <f t="shared" si="80"/>
        <v>#REF!</v>
      </c>
      <c r="CT145" s="1" t="e">
        <f t="shared" si="80"/>
        <v>#REF!</v>
      </c>
      <c r="CU145" s="1" t="e">
        <f t="shared" si="80"/>
        <v>#REF!</v>
      </c>
      <c r="CW145" s="2">
        <v>40</v>
      </c>
      <c r="CX145" s="1" t="e">
        <f t="shared" si="123"/>
        <v>#REF!</v>
      </c>
      <c r="CY145" s="1" t="e">
        <f t="shared" si="91"/>
        <v>#REF!</v>
      </c>
      <c r="CZ145" s="1" t="e">
        <f t="shared" si="91"/>
        <v>#REF!</v>
      </c>
      <c r="DA145" s="1" t="e">
        <f t="shared" si="91"/>
        <v>#REF!</v>
      </c>
      <c r="DB145" s="1" t="e">
        <f t="shared" si="91"/>
        <v>#REF!</v>
      </c>
      <c r="DC145" s="1" t="e">
        <f t="shared" si="91"/>
        <v>#REF!</v>
      </c>
      <c r="DD145" s="1" t="e">
        <f t="shared" si="91"/>
        <v>#REF!</v>
      </c>
    </row>
    <row r="146" ht="15" customHeight="1">
      <c r="A146" s="47">
        <v>16.09</v>
      </c>
      <c r="B146" s="26">
        <v>9</v>
      </c>
      <c r="C146" s="26">
        <v>201</v>
      </c>
      <c r="D146" s="5"/>
      <c r="E146" s="48">
        <v>15.300000000000001</v>
      </c>
      <c r="F146" s="48">
        <f t="shared" si="115"/>
        <v>15.4</v>
      </c>
      <c r="G146" s="48">
        <v>16.699999999999999</v>
      </c>
      <c r="H146" s="48">
        <f t="shared" si="116"/>
        <v>16.800000000000001</v>
      </c>
      <c r="I146" s="48">
        <v>28.5</v>
      </c>
      <c r="J146" s="48">
        <f t="shared" si="117"/>
        <v>28.600000000000001</v>
      </c>
      <c r="K146" s="49">
        <v>35.100000000000001</v>
      </c>
      <c r="L146" s="49">
        <f t="shared" si="118"/>
        <v>35.200000000000003</v>
      </c>
      <c r="M146" s="3"/>
      <c r="N146" s="48">
        <v>14.6</v>
      </c>
      <c r="O146" s="48">
        <f t="shared" si="119"/>
        <v>14.699999999999999</v>
      </c>
      <c r="P146" s="49">
        <v>16.199999999999999</v>
      </c>
      <c r="Q146" s="49">
        <f t="shared" si="120"/>
        <v>16.300000000000001</v>
      </c>
      <c r="R146" s="49">
        <v>29.199999999999999</v>
      </c>
      <c r="S146" s="49">
        <f t="shared" si="94"/>
        <v>29.300000000000001</v>
      </c>
      <c r="T146" s="49">
        <v>36.299999999999997</v>
      </c>
      <c r="U146" s="49">
        <f t="shared" si="121"/>
        <v>36.399999999999999</v>
      </c>
      <c r="Y146" s="2">
        <v>41</v>
      </c>
      <c r="Z146" s="2" t="e">
        <f t="shared" si="128"/>
        <v>#REF!</v>
      </c>
      <c r="AA146" s="2" t="e">
        <f t="shared" si="81"/>
        <v>#REF!</v>
      </c>
      <c r="AB146" s="2" t="e">
        <f t="shared" si="82"/>
        <v>#REF!</v>
      </c>
      <c r="AC146" s="2" t="e">
        <f t="shared" si="83"/>
        <v>#REF!</v>
      </c>
      <c r="AD146" s="2" t="e">
        <f t="shared" si="84"/>
        <v>#REF!</v>
      </c>
      <c r="AE146" s="2" t="e">
        <f t="shared" si="85"/>
        <v>#REF!</v>
      </c>
      <c r="AF146" s="2" t="e">
        <f t="shared" si="86"/>
        <v>#REF!</v>
      </c>
      <c r="AG146" s="2" t="e">
        <f t="shared" si="87"/>
        <v>#REF!</v>
      </c>
      <c r="AH146" s="2" t="e">
        <f t="shared" si="88"/>
        <v>#REF!</v>
      </c>
      <c r="AJ146" s="2" t="e">
        <f>IF(#REF!="","",VLOOKUP(#REF!,$A$5:$C$173,3,))</f>
        <v>#REF!</v>
      </c>
      <c r="AK146" s="2" t="e">
        <f t="shared" si="89"/>
        <v>#REF!</v>
      </c>
      <c r="AL146" s="2" t="e">
        <f t="shared" si="89"/>
        <v>#REF!</v>
      </c>
      <c r="AM146" s="2" t="e">
        <f t="shared" si="89"/>
        <v>#REF!</v>
      </c>
      <c r="AN146" s="2" t="e">
        <f t="shared" si="89"/>
        <v>#REF!</v>
      </c>
      <c r="AO146" s="2" t="e">
        <f t="shared" si="89"/>
        <v>#REF!</v>
      </c>
      <c r="AP146" s="2" t="e">
        <f t="shared" si="89"/>
        <v>#REF!</v>
      </c>
      <c r="AQ146" s="2" t="e">
        <f t="shared" si="89"/>
        <v>#REF!</v>
      </c>
      <c r="AR146" s="2" t="e">
        <f t="shared" si="89"/>
        <v>#REF!</v>
      </c>
      <c r="BA146" s="66" t="str">
        <f t="shared" si="97"/>
        <v/>
      </c>
      <c r="BB146" s="67"/>
      <c r="BC146" s="68"/>
      <c r="BD146" s="68"/>
      <c r="BE146" s="69"/>
      <c r="BF146" s="73"/>
      <c r="BG146" s="72" t="str">
        <f t="shared" si="98"/>
        <v/>
      </c>
      <c r="BH146" s="72"/>
      <c r="BI146" s="72"/>
      <c r="BJ146" s="72" t="str">
        <f t="shared" si="99"/>
        <v/>
      </c>
      <c r="BK146" s="72" t="str">
        <f t="shared" si="100"/>
        <v/>
      </c>
      <c r="BL146" s="72" t="str">
        <f t="shared" si="101"/>
        <v/>
      </c>
      <c r="BN146" s="1" t="str">
        <f t="shared" si="124"/>
        <v/>
      </c>
      <c r="BO146" s="1">
        <f t="shared" si="125"/>
        <v>5</v>
      </c>
      <c r="BP146" s="1" t="str">
        <f t="shared" si="126"/>
        <v>F</v>
      </c>
      <c r="BQ146" s="1" t="str">
        <f t="shared" si="127"/>
        <v>0</v>
      </c>
      <c r="BT146" s="47">
        <v>16.09</v>
      </c>
      <c r="BU146" s="26">
        <v>9</v>
      </c>
      <c r="BV146" s="26">
        <v>201</v>
      </c>
      <c r="BW146" s="5"/>
      <c r="BX146" s="49">
        <v>1.516</v>
      </c>
      <c r="BY146" s="49">
        <v>1.5169999999999999</v>
      </c>
      <c r="BZ146" s="49">
        <v>1.5930000000000002</v>
      </c>
      <c r="CA146" s="49">
        <v>1.5940000000000001</v>
      </c>
      <c r="CB146" s="49">
        <v>1.901</v>
      </c>
      <c r="CC146" s="49">
        <v>1.9019999999999999</v>
      </c>
      <c r="CE146" s="51">
        <v>1.425</v>
      </c>
      <c r="CF146" s="51">
        <v>1.4259999999999999</v>
      </c>
      <c r="CG146" s="51">
        <v>1.4930000000000001</v>
      </c>
      <c r="CH146" s="51">
        <v>1.494</v>
      </c>
      <c r="CI146" s="51">
        <v>1.7619999999999998</v>
      </c>
      <c r="CJ146" s="51">
        <v>1.7629999999999999</v>
      </c>
      <c r="CM146" s="1" t="e">
        <f>IF('Nutritional Status'!#REF!="","",IF('Nutritional Status'!#REF!&gt;CT146,$CU$3,IF('Nutritional Status'!#REF!&gt;CR146,$CS$3,IF('Nutritional Status'!#REF!&gt;CP146,$CQ$3,$CP$3))))</f>
        <v>#REF!</v>
      </c>
      <c r="CN146" s="2">
        <v>41</v>
      </c>
      <c r="CO146" s="1" t="e">
        <f t="shared" si="122"/>
        <v>#REF!</v>
      </c>
      <c r="CP146" s="1" t="e">
        <f t="shared" si="80"/>
        <v>#REF!</v>
      </c>
      <c r="CQ146" s="1" t="e">
        <f t="shared" si="80"/>
        <v>#REF!</v>
      </c>
      <c r="CR146" s="1" t="e">
        <f t="shared" si="80"/>
        <v>#REF!</v>
      </c>
      <c r="CS146" s="1" t="e">
        <f t="shared" si="80"/>
        <v>#REF!</v>
      </c>
      <c r="CT146" s="1" t="e">
        <f t="shared" si="80"/>
        <v>#REF!</v>
      </c>
      <c r="CU146" s="1" t="e">
        <f t="shared" si="80"/>
        <v>#REF!</v>
      </c>
      <c r="CW146" s="2">
        <v>41</v>
      </c>
      <c r="CX146" s="1" t="e">
        <f t="shared" si="123"/>
        <v>#REF!</v>
      </c>
      <c r="CY146" s="1" t="e">
        <f t="shared" si="91"/>
        <v>#REF!</v>
      </c>
      <c r="CZ146" s="1" t="e">
        <f t="shared" si="91"/>
        <v>#REF!</v>
      </c>
      <c r="DA146" s="1" t="e">
        <f t="shared" si="91"/>
        <v>#REF!</v>
      </c>
      <c r="DB146" s="1" t="e">
        <f t="shared" si="91"/>
        <v>#REF!</v>
      </c>
      <c r="DC146" s="1" t="e">
        <f t="shared" si="91"/>
        <v>#REF!</v>
      </c>
      <c r="DD146" s="1" t="e">
        <f t="shared" si="91"/>
        <v>#REF!</v>
      </c>
    </row>
    <row r="147" ht="15" customHeight="1">
      <c r="A147" s="47">
        <v>16.100000000000001</v>
      </c>
      <c r="B147" s="26">
        <v>10</v>
      </c>
      <c r="C147" s="26">
        <v>202</v>
      </c>
      <c r="D147" s="5"/>
      <c r="E147" s="48">
        <v>15.300000000000001</v>
      </c>
      <c r="F147" s="48">
        <f t="shared" si="115"/>
        <v>15.4</v>
      </c>
      <c r="G147" s="48">
        <v>16.800000000000001</v>
      </c>
      <c r="H147" s="48">
        <f t="shared" si="116"/>
        <v>16.900000000000002</v>
      </c>
      <c r="I147" s="48">
        <v>28.5</v>
      </c>
      <c r="J147" s="48">
        <f t="shared" si="117"/>
        <v>28.600000000000001</v>
      </c>
      <c r="K147" s="49">
        <v>35.100000000000001</v>
      </c>
      <c r="L147" s="49">
        <f t="shared" si="118"/>
        <v>35.200000000000003</v>
      </c>
      <c r="M147" s="3"/>
      <c r="N147" s="48">
        <v>14.6</v>
      </c>
      <c r="O147" s="48">
        <f t="shared" si="119"/>
        <v>14.699999999999999</v>
      </c>
      <c r="P147" s="49">
        <v>16.199999999999999</v>
      </c>
      <c r="Q147" s="49">
        <f t="shared" si="120"/>
        <v>16.300000000000001</v>
      </c>
      <c r="R147" s="49">
        <v>29.199999999999999</v>
      </c>
      <c r="S147" s="49">
        <f t="shared" si="94"/>
        <v>29.300000000000001</v>
      </c>
      <c r="T147" s="49">
        <v>36.299999999999997</v>
      </c>
      <c r="U147" s="49">
        <f t="shared" si="121"/>
        <v>36.399999999999999</v>
      </c>
      <c r="Y147" s="2">
        <v>42</v>
      </c>
      <c r="Z147" s="2" t="e">
        <f t="shared" si="128"/>
        <v>#REF!</v>
      </c>
      <c r="AA147" s="2" t="e">
        <f t="shared" si="81"/>
        <v>#REF!</v>
      </c>
      <c r="AB147" s="2" t="e">
        <f t="shared" si="82"/>
        <v>#REF!</v>
      </c>
      <c r="AC147" s="2" t="e">
        <f t="shared" si="83"/>
        <v>#REF!</v>
      </c>
      <c r="AD147" s="2" t="e">
        <f t="shared" si="84"/>
        <v>#REF!</v>
      </c>
      <c r="AE147" s="2" t="e">
        <f t="shared" si="85"/>
        <v>#REF!</v>
      </c>
      <c r="AF147" s="2" t="e">
        <f t="shared" si="86"/>
        <v>#REF!</v>
      </c>
      <c r="AG147" s="2" t="e">
        <f t="shared" si="87"/>
        <v>#REF!</v>
      </c>
      <c r="AH147" s="2" t="e">
        <f t="shared" si="88"/>
        <v>#REF!</v>
      </c>
      <c r="AJ147" s="2" t="e">
        <f>IF(#REF!="","",VLOOKUP(#REF!,$A$5:$C$173,3,))</f>
        <v>#REF!</v>
      </c>
      <c r="AK147" s="2" t="e">
        <f t="shared" si="89"/>
        <v>#REF!</v>
      </c>
      <c r="AL147" s="2" t="e">
        <f t="shared" si="89"/>
        <v>#REF!</v>
      </c>
      <c r="AM147" s="2" t="e">
        <f t="shared" si="89"/>
        <v>#REF!</v>
      </c>
      <c r="AN147" s="2" t="e">
        <f t="shared" si="89"/>
        <v>#REF!</v>
      </c>
      <c r="AO147" s="2" t="e">
        <f t="shared" si="89"/>
        <v>#REF!</v>
      </c>
      <c r="AP147" s="2" t="e">
        <f t="shared" si="89"/>
        <v>#REF!</v>
      </c>
      <c r="AQ147" s="2" t="e">
        <f t="shared" si="89"/>
        <v>#REF!</v>
      </c>
      <c r="AR147" s="2" t="e">
        <f t="shared" si="89"/>
        <v>#REF!</v>
      </c>
      <c r="BA147" s="66" t="str">
        <f t="shared" si="97"/>
        <v/>
      </c>
      <c r="BB147" s="67"/>
      <c r="BC147" s="68"/>
      <c r="BD147" s="68"/>
      <c r="BE147" s="69"/>
      <c r="BF147" s="73"/>
      <c r="BG147" s="72" t="str">
        <f t="shared" si="98"/>
        <v/>
      </c>
      <c r="BH147" s="72"/>
      <c r="BI147" s="72"/>
      <c r="BJ147" s="72" t="str">
        <f t="shared" si="99"/>
        <v/>
      </c>
      <c r="BK147" s="72" t="str">
        <f t="shared" si="100"/>
        <v/>
      </c>
      <c r="BL147" s="72" t="str">
        <f t="shared" si="101"/>
        <v/>
      </c>
      <c r="BN147" s="1" t="str">
        <f t="shared" si="124"/>
        <v/>
      </c>
      <c r="BO147" s="1">
        <f t="shared" si="125"/>
        <v>5</v>
      </c>
      <c r="BP147" s="1" t="str">
        <f t="shared" si="126"/>
        <v>F</v>
      </c>
      <c r="BQ147" s="1" t="str">
        <f t="shared" si="127"/>
        <v>0</v>
      </c>
      <c r="BT147" s="47">
        <v>16.100000000000001</v>
      </c>
      <c r="BU147" s="26">
        <v>10</v>
      </c>
      <c r="BV147" s="26">
        <v>202</v>
      </c>
      <c r="BW147" s="5"/>
      <c r="BX147" s="49">
        <v>1.518</v>
      </c>
      <c r="BY147" s="49">
        <v>1.5190000000000001</v>
      </c>
      <c r="BZ147" s="49">
        <v>1.595</v>
      </c>
      <c r="CA147" s="49">
        <v>1.5959999999999999</v>
      </c>
      <c r="CB147" s="49">
        <v>1.9019999999999999</v>
      </c>
      <c r="CC147" s="49">
        <v>1.9029999999999998</v>
      </c>
      <c r="CE147" s="51">
        <v>1.4259999999999999</v>
      </c>
      <c r="CF147" s="51">
        <v>1.4269999999999998</v>
      </c>
      <c r="CG147" s="51">
        <v>1.4930000000000001</v>
      </c>
      <c r="CH147" s="51">
        <v>1.494</v>
      </c>
      <c r="CI147" s="51">
        <v>1.7619999999999998</v>
      </c>
      <c r="CJ147" s="51">
        <v>1.7629999999999999</v>
      </c>
      <c r="CM147" s="1" t="e">
        <f>IF('Nutritional Status'!#REF!="","",IF('Nutritional Status'!#REF!&gt;CT147,$CU$3,IF('Nutritional Status'!#REF!&gt;CR147,$CS$3,IF('Nutritional Status'!#REF!&gt;CP147,$CQ$3,$CP$3))))</f>
        <v>#REF!</v>
      </c>
      <c r="CN147" s="2">
        <v>42</v>
      </c>
      <c r="CO147" s="1" t="e">
        <f t="shared" si="122"/>
        <v>#REF!</v>
      </c>
      <c r="CP147" s="1" t="e">
        <f t="shared" si="80"/>
        <v>#REF!</v>
      </c>
      <c r="CQ147" s="1" t="e">
        <f t="shared" si="80"/>
        <v>#REF!</v>
      </c>
      <c r="CR147" s="1" t="e">
        <f t="shared" si="80"/>
        <v>#REF!</v>
      </c>
      <c r="CS147" s="1" t="e">
        <f t="shared" si="80"/>
        <v>#REF!</v>
      </c>
      <c r="CT147" s="1" t="e">
        <f t="shared" si="80"/>
        <v>#REF!</v>
      </c>
      <c r="CU147" s="1" t="e">
        <f t="shared" si="80"/>
        <v>#REF!</v>
      </c>
      <c r="CW147" s="2">
        <v>42</v>
      </c>
      <c r="CX147" s="1" t="e">
        <f t="shared" si="123"/>
        <v>#REF!</v>
      </c>
      <c r="CY147" s="1" t="e">
        <f t="shared" si="91"/>
        <v>#REF!</v>
      </c>
      <c r="CZ147" s="1" t="e">
        <f t="shared" si="91"/>
        <v>#REF!</v>
      </c>
      <c r="DA147" s="1" t="e">
        <f t="shared" si="91"/>
        <v>#REF!</v>
      </c>
      <c r="DB147" s="1" t="e">
        <f t="shared" si="91"/>
        <v>#REF!</v>
      </c>
      <c r="DC147" s="1" t="e">
        <f t="shared" si="91"/>
        <v>#REF!</v>
      </c>
      <c r="DD147" s="1" t="e">
        <f t="shared" si="91"/>
        <v>#REF!</v>
      </c>
    </row>
    <row r="148" ht="15" customHeight="1">
      <c r="A148" s="47">
        <v>16.109999999999999</v>
      </c>
      <c r="B148" s="26">
        <v>11</v>
      </c>
      <c r="C148" s="26">
        <v>203</v>
      </c>
      <c r="D148" s="5"/>
      <c r="E148" s="48">
        <v>15.300000000000001</v>
      </c>
      <c r="F148" s="48">
        <f t="shared" si="115"/>
        <v>15.4</v>
      </c>
      <c r="G148" s="48">
        <v>16.800000000000001</v>
      </c>
      <c r="H148" s="48">
        <f t="shared" si="116"/>
        <v>16.900000000000002</v>
      </c>
      <c r="I148" s="48">
        <v>28.600000000000001</v>
      </c>
      <c r="J148" s="48">
        <f t="shared" si="117"/>
        <v>28.700000000000003</v>
      </c>
      <c r="K148" s="49">
        <v>35.200000000000003</v>
      </c>
      <c r="L148" s="49">
        <f t="shared" si="118"/>
        <v>35.300000000000004</v>
      </c>
      <c r="M148" s="3"/>
      <c r="N148" s="48">
        <v>14.6</v>
      </c>
      <c r="O148" s="48">
        <f t="shared" si="119"/>
        <v>14.699999999999999</v>
      </c>
      <c r="P148" s="49">
        <v>16.199999999999999</v>
      </c>
      <c r="Q148" s="49">
        <f t="shared" si="120"/>
        <v>16.300000000000001</v>
      </c>
      <c r="R148" s="49">
        <v>29.300000000000001</v>
      </c>
      <c r="S148" s="49">
        <f t="shared" si="94"/>
        <v>29.400000000000002</v>
      </c>
      <c r="T148" s="49">
        <v>36.299999999999997</v>
      </c>
      <c r="U148" s="49">
        <f t="shared" si="121"/>
        <v>36.399999999999999</v>
      </c>
      <c r="Y148" s="2">
        <v>43</v>
      </c>
      <c r="Z148" s="2" t="str">
        <f t="shared" ref="Z148:Z152" si="129">IF('Nutritional Status'!C95="","",VLOOKUP('Nutritional Status'!#REF!,$A$5:$C$173,3,))</f>
        <v/>
      </c>
      <c r="AA148" s="2" t="str">
        <f t="shared" si="81"/>
        <v/>
      </c>
      <c r="AB148" s="2" t="str">
        <f t="shared" si="82"/>
        <v/>
      </c>
      <c r="AC148" s="2" t="str">
        <f t="shared" si="83"/>
        <v/>
      </c>
      <c r="AD148" s="2" t="str">
        <f t="shared" si="84"/>
        <v/>
      </c>
      <c r="AE148" s="2" t="str">
        <f t="shared" si="85"/>
        <v/>
      </c>
      <c r="AF148" s="2" t="str">
        <f t="shared" si="86"/>
        <v/>
      </c>
      <c r="AG148" s="2" t="str">
        <f t="shared" si="87"/>
        <v/>
      </c>
      <c r="AH148" s="2" t="str">
        <f t="shared" si="88"/>
        <v/>
      </c>
      <c r="AJ148" s="2" t="e">
        <f>IF(#REF!="","",VLOOKUP(#REF!,$A$5:$C$173,3,))</f>
        <v>#REF!</v>
      </c>
      <c r="AK148" s="2" t="e">
        <f t="shared" si="89"/>
        <v>#REF!</v>
      </c>
      <c r="AL148" s="2" t="e">
        <f t="shared" si="89"/>
        <v>#REF!</v>
      </c>
      <c r="AM148" s="2" t="e">
        <f t="shared" si="89"/>
        <v>#REF!</v>
      </c>
      <c r="AN148" s="2" t="e">
        <f t="shared" si="89"/>
        <v>#REF!</v>
      </c>
      <c r="AO148" s="2" t="e">
        <f t="shared" si="89"/>
        <v>#REF!</v>
      </c>
      <c r="AP148" s="2" t="e">
        <f t="shared" si="89"/>
        <v>#REF!</v>
      </c>
      <c r="AQ148" s="2" t="e">
        <f t="shared" si="89"/>
        <v>#REF!</v>
      </c>
      <c r="AR148" s="2" t="e">
        <f t="shared" si="89"/>
        <v>#REF!</v>
      </c>
      <c r="BA148" s="66" t="str">
        <f t="shared" si="97"/>
        <v/>
      </c>
      <c r="BB148" s="67"/>
      <c r="BC148" s="68"/>
      <c r="BD148" s="68"/>
      <c r="BE148" s="69"/>
      <c r="BF148" s="73"/>
      <c r="BG148" s="72" t="str">
        <f t="shared" si="98"/>
        <v/>
      </c>
      <c r="BH148" s="72"/>
      <c r="BI148" s="72"/>
      <c r="BJ148" s="72" t="str">
        <f t="shared" si="99"/>
        <v/>
      </c>
      <c r="BK148" s="72" t="str">
        <f t="shared" si="100"/>
        <v/>
      </c>
      <c r="BL148" s="72" t="str">
        <f t="shared" si="101"/>
        <v/>
      </c>
      <c r="BN148" s="1" t="str">
        <f t="shared" si="124"/>
        <v/>
      </c>
      <c r="BO148" s="1">
        <f t="shared" si="125"/>
        <v>5</v>
      </c>
      <c r="BP148" s="1" t="str">
        <f t="shared" si="126"/>
        <v>F</v>
      </c>
      <c r="BQ148" s="1" t="str">
        <f t="shared" si="127"/>
        <v>0</v>
      </c>
      <c r="BT148" s="47">
        <v>16.109999999999999</v>
      </c>
      <c r="BU148" s="26">
        <v>11</v>
      </c>
      <c r="BV148" s="26">
        <v>203</v>
      </c>
      <c r="BW148" s="5"/>
      <c r="BX148" s="49">
        <v>1.52</v>
      </c>
      <c r="BY148" s="49">
        <v>1.5209999999999999</v>
      </c>
      <c r="BZ148" s="49">
        <v>1.5959999999999999</v>
      </c>
      <c r="CA148" s="49">
        <v>1.597</v>
      </c>
      <c r="CB148" s="49">
        <v>1.903</v>
      </c>
      <c r="CC148" s="49">
        <v>1.9040000000000001</v>
      </c>
      <c r="CE148" s="51">
        <v>1.4259999999999999</v>
      </c>
      <c r="CF148" s="51">
        <v>1.4269999999999998</v>
      </c>
      <c r="CG148" s="51">
        <v>1.4930000000000001</v>
      </c>
      <c r="CH148" s="51">
        <v>1.494</v>
      </c>
      <c r="CI148" s="51">
        <v>1.7619999999999998</v>
      </c>
      <c r="CJ148" s="51">
        <v>1.7629999999999999</v>
      </c>
      <c r="CM148" s="1" t="e">
        <f>IF('Nutritional Status'!#REF!="","",IF('Nutritional Status'!#REF!&gt;CT148,$CU$3,IF('Nutritional Status'!#REF!&gt;CR148,$CS$3,IF('Nutritional Status'!#REF!&gt;CP148,$CQ$3,$CP$3))))</f>
        <v>#REF!</v>
      </c>
      <c r="CN148" s="2">
        <v>43</v>
      </c>
      <c r="CO148" s="1" t="str">
        <f t="shared" si="122"/>
        <v/>
      </c>
      <c r="CP148" s="1" t="str">
        <f t="shared" si="80"/>
        <v/>
      </c>
      <c r="CQ148" s="1" t="str">
        <f t="shared" si="80"/>
        <v/>
      </c>
      <c r="CR148" s="1" t="str">
        <f t="shared" si="80"/>
        <v/>
      </c>
      <c r="CS148" s="1" t="str">
        <f t="shared" si="80"/>
        <v/>
      </c>
      <c r="CT148" s="1" t="str">
        <f t="shared" si="80"/>
        <v/>
      </c>
      <c r="CU148" s="1" t="str">
        <f t="shared" si="80"/>
        <v/>
      </c>
      <c r="CW148" s="2">
        <v>43</v>
      </c>
      <c r="CX148" s="1" t="e">
        <f t="shared" si="123"/>
        <v>#REF!</v>
      </c>
      <c r="CY148" s="1" t="e">
        <f t="shared" si="91"/>
        <v>#REF!</v>
      </c>
      <c r="CZ148" s="1" t="e">
        <f t="shared" si="91"/>
        <v>#REF!</v>
      </c>
      <c r="DA148" s="1" t="e">
        <f t="shared" si="91"/>
        <v>#REF!</v>
      </c>
      <c r="DB148" s="1" t="e">
        <f t="shared" si="91"/>
        <v>#REF!</v>
      </c>
      <c r="DC148" s="1" t="e">
        <f t="shared" si="91"/>
        <v>#REF!</v>
      </c>
      <c r="DD148" s="1" t="e">
        <f t="shared" si="91"/>
        <v>#REF!</v>
      </c>
    </row>
    <row r="149" ht="15" customHeight="1">
      <c r="A149" s="47">
        <v>17</v>
      </c>
      <c r="B149" s="26">
        <v>0</v>
      </c>
      <c r="C149" s="26">
        <v>204</v>
      </c>
      <c r="D149" s="5"/>
      <c r="E149" s="48">
        <v>15.300000000000001</v>
      </c>
      <c r="F149" s="48">
        <f t="shared" si="115"/>
        <v>15.4</v>
      </c>
      <c r="G149" s="48">
        <v>16.800000000000001</v>
      </c>
      <c r="H149" s="48">
        <f t="shared" si="116"/>
        <v>16.900000000000002</v>
      </c>
      <c r="I149" s="48">
        <v>28.600000000000001</v>
      </c>
      <c r="J149" s="48">
        <f t="shared" si="117"/>
        <v>28.700000000000003</v>
      </c>
      <c r="K149" s="49">
        <v>35.200000000000003</v>
      </c>
      <c r="L149" s="49">
        <f t="shared" si="118"/>
        <v>35.300000000000004</v>
      </c>
      <c r="M149" s="3"/>
      <c r="N149" s="48">
        <v>14.6</v>
      </c>
      <c r="O149" s="48">
        <f t="shared" si="119"/>
        <v>14.699999999999999</v>
      </c>
      <c r="P149" s="49">
        <v>16.300000000000001</v>
      </c>
      <c r="Q149" s="49">
        <f t="shared" si="120"/>
        <v>16.400000000000002</v>
      </c>
      <c r="R149" s="49">
        <v>29.300000000000001</v>
      </c>
      <c r="S149" s="49">
        <f t="shared" si="94"/>
        <v>29.400000000000002</v>
      </c>
      <c r="T149" s="49">
        <v>36.299999999999997</v>
      </c>
      <c r="U149" s="49">
        <f t="shared" si="121"/>
        <v>36.399999999999999</v>
      </c>
      <c r="Y149" s="2">
        <v>44</v>
      </c>
      <c r="Z149" s="2" t="str">
        <f t="shared" si="129"/>
        <v/>
      </c>
      <c r="AA149" s="2" t="str">
        <f t="shared" si="81"/>
        <v/>
      </c>
      <c r="AB149" s="2" t="str">
        <f t="shared" si="82"/>
        <v/>
      </c>
      <c r="AC149" s="2" t="str">
        <f t="shared" si="83"/>
        <v/>
      </c>
      <c r="AD149" s="2" t="str">
        <f t="shared" si="84"/>
        <v/>
      </c>
      <c r="AE149" s="2" t="str">
        <f t="shared" si="85"/>
        <v/>
      </c>
      <c r="AF149" s="2" t="str">
        <f t="shared" si="86"/>
        <v/>
      </c>
      <c r="AG149" s="2" t="str">
        <f t="shared" si="87"/>
        <v/>
      </c>
      <c r="AH149" s="2" t="str">
        <f t="shared" si="88"/>
        <v/>
      </c>
      <c r="AJ149" s="2" t="e">
        <f>IF(#REF!="","",VLOOKUP(#REF!,$A$5:$C$173,3,))</f>
        <v>#REF!</v>
      </c>
      <c r="AK149" s="2" t="e">
        <f t="shared" si="89"/>
        <v>#REF!</v>
      </c>
      <c r="AL149" s="2" t="e">
        <f t="shared" si="89"/>
        <v>#REF!</v>
      </c>
      <c r="AM149" s="2" t="e">
        <f t="shared" si="89"/>
        <v>#REF!</v>
      </c>
      <c r="AN149" s="2" t="e">
        <f t="shared" si="89"/>
        <v>#REF!</v>
      </c>
      <c r="AO149" s="2" t="e">
        <f t="shared" si="89"/>
        <v>#REF!</v>
      </c>
      <c r="AP149" s="2" t="e">
        <f t="shared" si="89"/>
        <v>#REF!</v>
      </c>
      <c r="AQ149" s="2" t="e">
        <f t="shared" si="89"/>
        <v>#REF!</v>
      </c>
      <c r="AR149" s="2" t="e">
        <f t="shared" si="89"/>
        <v>#REF!</v>
      </c>
      <c r="BA149" s="66" t="str">
        <f t="shared" si="97"/>
        <v/>
      </c>
      <c r="BB149" s="67"/>
      <c r="BC149" s="68"/>
      <c r="BD149" s="68"/>
      <c r="BE149" s="69"/>
      <c r="BF149" s="73"/>
      <c r="BG149" s="72" t="str">
        <f t="shared" si="98"/>
        <v/>
      </c>
      <c r="BH149" s="72"/>
      <c r="BI149" s="72"/>
      <c r="BJ149" s="72" t="str">
        <f t="shared" si="99"/>
        <v/>
      </c>
      <c r="BK149" s="72" t="str">
        <f t="shared" si="100"/>
        <v/>
      </c>
      <c r="BL149" s="72" t="str">
        <f t="shared" si="101"/>
        <v/>
      </c>
      <c r="BN149" s="1" t="str">
        <f t="shared" si="124"/>
        <v/>
      </c>
      <c r="BO149" s="1">
        <f t="shared" si="125"/>
        <v>5</v>
      </c>
      <c r="BP149" s="1" t="str">
        <f t="shared" si="126"/>
        <v>F</v>
      </c>
      <c r="BQ149" s="1" t="str">
        <f t="shared" si="127"/>
        <v>0</v>
      </c>
      <c r="BT149" s="47">
        <v>17</v>
      </c>
      <c r="BU149" s="26">
        <v>0</v>
      </c>
      <c r="BV149" s="26">
        <v>204</v>
      </c>
      <c r="BW149" s="5"/>
      <c r="BX149" s="49">
        <v>1.5209999999999999</v>
      </c>
      <c r="BY149" s="49">
        <v>1.5219999999999998</v>
      </c>
      <c r="BZ149" s="49">
        <v>1.5980000000000001</v>
      </c>
      <c r="CA149" s="49">
        <v>1.599</v>
      </c>
      <c r="CB149" s="49">
        <v>1.9040000000000001</v>
      </c>
      <c r="CC149" s="49">
        <v>1.905</v>
      </c>
      <c r="CE149" s="51">
        <v>1.4270000000000003</v>
      </c>
      <c r="CF149" s="51">
        <v>1.4280000000000002</v>
      </c>
      <c r="CG149" s="51">
        <v>1.494</v>
      </c>
      <c r="CH149" s="51">
        <v>1.4950000000000001</v>
      </c>
      <c r="CI149" s="51">
        <v>1.7619999999999998</v>
      </c>
      <c r="CJ149" s="51">
        <v>1.7629999999999999</v>
      </c>
      <c r="CM149" s="1" t="e">
        <f>IF('Nutritional Status'!#REF!="","",IF('Nutritional Status'!#REF!&gt;CT149,$CU$3,IF('Nutritional Status'!#REF!&gt;CR149,$CS$3,IF('Nutritional Status'!#REF!&gt;CP149,$CQ$3,$CP$3))))</f>
        <v>#REF!</v>
      </c>
      <c r="CN149" s="2">
        <v>44</v>
      </c>
      <c r="CO149" s="1" t="str">
        <f t="shared" si="122"/>
        <v/>
      </c>
      <c r="CP149" s="1" t="str">
        <f t="shared" si="80"/>
        <v/>
      </c>
      <c r="CQ149" s="1" t="str">
        <f t="shared" si="80"/>
        <v/>
      </c>
      <c r="CR149" s="1" t="str">
        <f t="shared" si="80"/>
        <v/>
      </c>
      <c r="CS149" s="1" t="str">
        <f t="shared" si="80"/>
        <v/>
      </c>
      <c r="CT149" s="1" t="str">
        <f t="shared" si="80"/>
        <v/>
      </c>
      <c r="CU149" s="1" t="str">
        <f t="shared" si="80"/>
        <v/>
      </c>
      <c r="CW149" s="2">
        <v>44</v>
      </c>
      <c r="CX149" s="1" t="e">
        <f t="shared" si="123"/>
        <v>#REF!</v>
      </c>
      <c r="CY149" s="1" t="e">
        <f t="shared" si="91"/>
        <v>#REF!</v>
      </c>
      <c r="CZ149" s="1" t="e">
        <f t="shared" si="91"/>
        <v>#REF!</v>
      </c>
      <c r="DA149" s="1" t="e">
        <f t="shared" si="91"/>
        <v>#REF!</v>
      </c>
      <c r="DB149" s="1" t="e">
        <f t="shared" si="91"/>
        <v>#REF!</v>
      </c>
      <c r="DC149" s="1" t="e">
        <f t="shared" si="91"/>
        <v>#REF!</v>
      </c>
      <c r="DD149" s="1" t="e">
        <f t="shared" si="91"/>
        <v>#REF!</v>
      </c>
    </row>
    <row r="150" ht="15" customHeight="1">
      <c r="A150" s="47">
        <v>17.010000000000002</v>
      </c>
      <c r="B150" s="26">
        <v>1</v>
      </c>
      <c r="C150" s="26">
        <v>205</v>
      </c>
      <c r="D150" s="5"/>
      <c r="E150" s="48">
        <v>15.4</v>
      </c>
      <c r="F150" s="48">
        <f t="shared" si="115"/>
        <v>15.5</v>
      </c>
      <c r="G150" s="48">
        <v>16.899999999999999</v>
      </c>
      <c r="H150" s="48">
        <f t="shared" si="116"/>
        <v>17</v>
      </c>
      <c r="I150" s="48">
        <v>28.699999999999999</v>
      </c>
      <c r="J150" s="48">
        <f t="shared" si="117"/>
        <v>28.800000000000001</v>
      </c>
      <c r="K150" s="49">
        <v>35.200000000000003</v>
      </c>
      <c r="L150" s="49">
        <f t="shared" si="118"/>
        <v>35.300000000000004</v>
      </c>
      <c r="M150" s="3"/>
      <c r="N150" s="48">
        <v>14.6</v>
      </c>
      <c r="O150" s="48">
        <f t="shared" si="119"/>
        <v>14.699999999999999</v>
      </c>
      <c r="P150" s="49">
        <v>16.300000000000001</v>
      </c>
      <c r="Q150" s="49">
        <f t="shared" si="120"/>
        <v>16.400000000000002</v>
      </c>
      <c r="R150" s="49">
        <v>29.300000000000001</v>
      </c>
      <c r="S150" s="49">
        <f t="shared" si="94"/>
        <v>29.400000000000002</v>
      </c>
      <c r="T150" s="49">
        <v>36.299999999999997</v>
      </c>
      <c r="U150" s="49">
        <f t="shared" si="121"/>
        <v>36.399999999999999</v>
      </c>
      <c r="Y150" s="2">
        <v>45</v>
      </c>
      <c r="Z150" s="2" t="str">
        <f t="shared" si="129"/>
        <v/>
      </c>
      <c r="AA150" s="2" t="str">
        <f t="shared" si="81"/>
        <v/>
      </c>
      <c r="AB150" s="2" t="str">
        <f t="shared" si="82"/>
        <v/>
      </c>
      <c r="AC150" s="2" t="str">
        <f t="shared" si="83"/>
        <v/>
      </c>
      <c r="AD150" s="2" t="str">
        <f t="shared" si="84"/>
        <v/>
      </c>
      <c r="AE150" s="2" t="str">
        <f t="shared" si="85"/>
        <v/>
      </c>
      <c r="AF150" s="2" t="str">
        <f t="shared" si="86"/>
        <v/>
      </c>
      <c r="AG150" s="2" t="str">
        <f t="shared" si="87"/>
        <v/>
      </c>
      <c r="AH150" s="2" t="str">
        <f t="shared" si="88"/>
        <v/>
      </c>
      <c r="AJ150" s="2" t="e">
        <f>IF(#REF!="","",VLOOKUP(#REF!,$A$5:$C$173,3,))</f>
        <v>#REF!</v>
      </c>
      <c r="AK150" s="2" t="e">
        <f t="shared" si="89"/>
        <v>#REF!</v>
      </c>
      <c r="AL150" s="2" t="e">
        <f t="shared" si="89"/>
        <v>#REF!</v>
      </c>
      <c r="AM150" s="2" t="e">
        <f t="shared" si="89"/>
        <v>#REF!</v>
      </c>
      <c r="AN150" s="2" t="e">
        <f t="shared" si="89"/>
        <v>#REF!</v>
      </c>
      <c r="AO150" s="2" t="e">
        <f t="shared" si="89"/>
        <v>#REF!</v>
      </c>
      <c r="AP150" s="2" t="e">
        <f t="shared" si="89"/>
        <v>#REF!</v>
      </c>
      <c r="AQ150" s="2" t="e">
        <f t="shared" si="89"/>
        <v>#REF!</v>
      </c>
      <c r="AR150" s="2" t="e">
        <f t="shared" si="89"/>
        <v>#REF!</v>
      </c>
      <c r="BA150" s="66" t="str">
        <f t="shared" si="97"/>
        <v/>
      </c>
      <c r="BB150" s="67"/>
      <c r="BC150" s="68"/>
      <c r="BD150" s="68"/>
      <c r="BE150" s="69"/>
      <c r="BF150" s="73"/>
      <c r="BG150" s="72" t="str">
        <f t="shared" si="98"/>
        <v/>
      </c>
      <c r="BH150" s="72"/>
      <c r="BI150" s="72"/>
      <c r="BJ150" s="72" t="str">
        <f t="shared" si="99"/>
        <v/>
      </c>
      <c r="BK150" s="72" t="str">
        <f t="shared" si="100"/>
        <v/>
      </c>
      <c r="BL150" s="72" t="str">
        <f t="shared" si="101"/>
        <v/>
      </c>
      <c r="BN150" s="1" t="str">
        <f t="shared" si="124"/>
        <v/>
      </c>
      <c r="BO150" s="1">
        <f t="shared" si="125"/>
        <v>5</v>
      </c>
      <c r="BP150" s="1" t="str">
        <f t="shared" si="126"/>
        <v>F</v>
      </c>
      <c r="BQ150" s="1" t="str">
        <f t="shared" si="127"/>
        <v>0</v>
      </c>
      <c r="BT150" s="47">
        <v>17.010000000000002</v>
      </c>
      <c r="BU150" s="26">
        <v>1</v>
      </c>
      <c r="BV150" s="26">
        <v>205</v>
      </c>
      <c r="BW150" s="5"/>
      <c r="BX150" s="49">
        <v>1.5230000000000001</v>
      </c>
      <c r="BY150" s="49">
        <v>1.524</v>
      </c>
      <c r="BZ150" s="49">
        <v>1.599</v>
      </c>
      <c r="CA150" s="49">
        <v>1.6000000000000001</v>
      </c>
      <c r="CB150" s="49">
        <v>1.905</v>
      </c>
      <c r="CC150" s="49">
        <v>1.9059999999999999</v>
      </c>
      <c r="CE150" s="51">
        <v>1.4270000000000003</v>
      </c>
      <c r="CF150" s="51">
        <v>1.4280000000000002</v>
      </c>
      <c r="CG150" s="51">
        <v>1.494</v>
      </c>
      <c r="CH150" s="51">
        <v>1.4950000000000001</v>
      </c>
      <c r="CI150" s="51">
        <v>1.7619999999999998</v>
      </c>
      <c r="CJ150" s="51">
        <v>1.7629999999999999</v>
      </c>
      <c r="CM150" s="1" t="e">
        <f>IF('Nutritional Status'!#REF!="","",IF('Nutritional Status'!#REF!&gt;CT150,$CU$3,IF('Nutritional Status'!#REF!&gt;CR150,$CS$3,IF('Nutritional Status'!#REF!&gt;CP150,$CQ$3,$CP$3))))</f>
        <v>#REF!</v>
      </c>
      <c r="CN150" s="2">
        <v>45</v>
      </c>
      <c r="CO150" s="1" t="str">
        <f t="shared" si="122"/>
        <v/>
      </c>
      <c r="CP150" s="1" t="str">
        <f t="shared" si="80"/>
        <v/>
      </c>
      <c r="CQ150" s="1" t="str">
        <f t="shared" si="80"/>
        <v/>
      </c>
      <c r="CR150" s="1" t="str">
        <f t="shared" si="80"/>
        <v/>
      </c>
      <c r="CS150" s="1" t="str">
        <f t="shared" ref="CP150:CU192" si="130">IF($CO150="","",VLOOKUP($CO150,$BV$5:$CJ$173,CS$1))</f>
        <v/>
      </c>
      <c r="CT150" s="1" t="str">
        <f t="shared" si="130"/>
        <v/>
      </c>
      <c r="CU150" s="1" t="str">
        <f t="shared" si="130"/>
        <v/>
      </c>
      <c r="CW150" s="2">
        <v>45</v>
      </c>
      <c r="CX150" s="1" t="e">
        <f t="shared" si="123"/>
        <v>#REF!</v>
      </c>
      <c r="CY150" s="1" t="e">
        <f t="shared" si="91"/>
        <v>#REF!</v>
      </c>
      <c r="CZ150" s="1" t="e">
        <f t="shared" si="91"/>
        <v>#REF!</v>
      </c>
      <c r="DA150" s="1" t="e">
        <f t="shared" si="91"/>
        <v>#REF!</v>
      </c>
      <c r="DB150" s="1" t="e">
        <f t="shared" si="91"/>
        <v>#REF!</v>
      </c>
      <c r="DC150" s="1" t="e">
        <f t="shared" si="91"/>
        <v>#REF!</v>
      </c>
      <c r="DD150" s="1" t="e">
        <f t="shared" si="91"/>
        <v>#REF!</v>
      </c>
    </row>
    <row r="151" ht="15" customHeight="1">
      <c r="A151" s="47">
        <v>17.02</v>
      </c>
      <c r="B151" s="26">
        <v>2</v>
      </c>
      <c r="C151" s="26">
        <v>206</v>
      </c>
      <c r="D151" s="5"/>
      <c r="E151" s="48">
        <v>15.4</v>
      </c>
      <c r="F151" s="48">
        <f t="shared" si="115"/>
        <v>15.5</v>
      </c>
      <c r="G151" s="48">
        <v>16.899999999999999</v>
      </c>
      <c r="H151" s="48">
        <f t="shared" si="116"/>
        <v>17</v>
      </c>
      <c r="I151" s="48">
        <v>28.699999999999999</v>
      </c>
      <c r="J151" s="48">
        <f t="shared" si="117"/>
        <v>28.800000000000001</v>
      </c>
      <c r="K151" s="49">
        <v>35.200000000000003</v>
      </c>
      <c r="L151" s="49">
        <f t="shared" si="118"/>
        <v>35.300000000000004</v>
      </c>
      <c r="M151" s="3"/>
      <c r="N151" s="48">
        <v>14.6</v>
      </c>
      <c r="O151" s="48">
        <f t="shared" si="119"/>
        <v>14.699999999999999</v>
      </c>
      <c r="P151" s="49">
        <v>16.300000000000001</v>
      </c>
      <c r="Q151" s="49">
        <f t="shared" si="120"/>
        <v>16.400000000000002</v>
      </c>
      <c r="R151" s="49">
        <v>29.300000000000001</v>
      </c>
      <c r="S151" s="49">
        <f t="shared" si="94"/>
        <v>29.400000000000002</v>
      </c>
      <c r="T151" s="49">
        <v>36.299999999999997</v>
      </c>
      <c r="U151" s="49">
        <f t="shared" si="121"/>
        <v>36.399999999999999</v>
      </c>
      <c r="Y151" s="2">
        <v>46</v>
      </c>
      <c r="Z151" s="2" t="str">
        <f t="shared" si="129"/>
        <v/>
      </c>
      <c r="AA151" s="2" t="str">
        <f t="shared" si="81"/>
        <v/>
      </c>
      <c r="AB151" s="2" t="str">
        <f t="shared" si="82"/>
        <v/>
      </c>
      <c r="AC151" s="2" t="str">
        <f t="shared" si="83"/>
        <v/>
      </c>
      <c r="AD151" s="2" t="str">
        <f t="shared" si="84"/>
        <v/>
      </c>
      <c r="AE151" s="2" t="str">
        <f t="shared" si="85"/>
        <v/>
      </c>
      <c r="AF151" s="2" t="str">
        <f t="shared" si="86"/>
        <v/>
      </c>
      <c r="AG151" s="2" t="str">
        <f t="shared" si="87"/>
        <v/>
      </c>
      <c r="AH151" s="2" t="str">
        <f t="shared" si="88"/>
        <v/>
      </c>
      <c r="AJ151" s="2" t="e">
        <f>IF(#REF!="","",VLOOKUP(#REF!,$A$5:$C$173,3,))</f>
        <v>#REF!</v>
      </c>
      <c r="AK151" s="2" t="e">
        <f t="shared" si="89"/>
        <v>#REF!</v>
      </c>
      <c r="AL151" s="2" t="e">
        <f t="shared" si="89"/>
        <v>#REF!</v>
      </c>
      <c r="AM151" s="2" t="e">
        <f t="shared" si="89"/>
        <v>#REF!</v>
      </c>
      <c r="AN151" s="2" t="e">
        <f t="shared" si="89"/>
        <v>#REF!</v>
      </c>
      <c r="AO151" s="2" t="e">
        <f t="shared" si="89"/>
        <v>#REF!</v>
      </c>
      <c r="AP151" s="2" t="e">
        <f t="shared" si="89"/>
        <v>#REF!</v>
      </c>
      <c r="AQ151" s="2" t="e">
        <f t="shared" si="89"/>
        <v>#REF!</v>
      </c>
      <c r="AR151" s="2" t="e">
        <f t="shared" si="89"/>
        <v>#REF!</v>
      </c>
      <c r="BA151" s="66" t="str">
        <f t="shared" si="97"/>
        <v/>
      </c>
      <c r="BB151" s="67"/>
      <c r="BC151" s="68"/>
      <c r="BD151" s="68"/>
      <c r="BE151" s="69"/>
      <c r="BF151" s="73"/>
      <c r="BG151" s="72" t="str">
        <f t="shared" si="98"/>
        <v/>
      </c>
      <c r="BH151" s="72"/>
      <c r="BI151" s="72"/>
      <c r="BJ151" s="72" t="str">
        <f t="shared" si="99"/>
        <v/>
      </c>
      <c r="BK151" s="72" t="str">
        <f t="shared" si="100"/>
        <v/>
      </c>
      <c r="BL151" s="72" t="str">
        <f t="shared" si="101"/>
        <v/>
      </c>
      <c r="BN151" s="1" t="str">
        <f t="shared" si="124"/>
        <v/>
      </c>
      <c r="BO151" s="1">
        <f t="shared" si="125"/>
        <v>5</v>
      </c>
      <c r="BP151" s="1" t="str">
        <f t="shared" si="126"/>
        <v>F</v>
      </c>
      <c r="BQ151" s="1" t="str">
        <f t="shared" si="127"/>
        <v>0</v>
      </c>
      <c r="BT151" s="47">
        <v>17.02</v>
      </c>
      <c r="BU151" s="26">
        <v>2</v>
      </c>
      <c r="BV151" s="26">
        <v>206</v>
      </c>
      <c r="BW151" s="5"/>
      <c r="BX151" s="49">
        <v>1.524</v>
      </c>
      <c r="BY151" s="49">
        <v>1.5249999999999999</v>
      </c>
      <c r="BZ151" s="49">
        <v>1.601</v>
      </c>
      <c r="CA151" s="49">
        <v>1.6019999999999999</v>
      </c>
      <c r="CB151" s="49">
        <v>1.9059999999999999</v>
      </c>
      <c r="CC151" s="49">
        <v>1.9069999999999998</v>
      </c>
      <c r="CE151" s="51">
        <v>1.4280000000000002</v>
      </c>
      <c r="CF151" s="51">
        <v>1.429</v>
      </c>
      <c r="CG151" s="51">
        <v>1.494</v>
      </c>
      <c r="CH151" s="51">
        <v>1.4950000000000001</v>
      </c>
      <c r="CI151" s="51">
        <v>1.7619999999999998</v>
      </c>
      <c r="CJ151" s="51">
        <v>1.7629999999999999</v>
      </c>
      <c r="CM151" s="1" t="e">
        <f>IF('Nutritional Status'!#REF!="","",IF('Nutritional Status'!#REF!&gt;CT151,$CU$3,IF('Nutritional Status'!#REF!&gt;CR151,$CS$3,IF('Nutritional Status'!#REF!&gt;CP151,$CQ$3,$CP$3))))</f>
        <v>#REF!</v>
      </c>
      <c r="CN151" s="2">
        <v>46</v>
      </c>
      <c r="CO151" s="1" t="str">
        <f t="shared" si="122"/>
        <v/>
      </c>
      <c r="CP151" s="1" t="str">
        <f t="shared" si="130"/>
        <v/>
      </c>
      <c r="CQ151" s="1" t="str">
        <f t="shared" si="130"/>
        <v/>
      </c>
      <c r="CR151" s="1" t="str">
        <f t="shared" si="130"/>
        <v/>
      </c>
      <c r="CS151" s="1" t="str">
        <f t="shared" si="130"/>
        <v/>
      </c>
      <c r="CT151" s="1" t="str">
        <f t="shared" si="130"/>
        <v/>
      </c>
      <c r="CU151" s="1" t="str">
        <f t="shared" si="130"/>
        <v/>
      </c>
      <c r="CW151" s="2">
        <v>46</v>
      </c>
      <c r="CX151" s="1" t="e">
        <f t="shared" si="123"/>
        <v>#REF!</v>
      </c>
      <c r="CY151" s="1" t="e">
        <f t="shared" si="91"/>
        <v>#REF!</v>
      </c>
      <c r="CZ151" s="1" t="e">
        <f t="shared" si="91"/>
        <v>#REF!</v>
      </c>
      <c r="DA151" s="1" t="e">
        <f t="shared" si="91"/>
        <v>#REF!</v>
      </c>
      <c r="DB151" s="1" t="e">
        <f t="shared" si="91"/>
        <v>#REF!</v>
      </c>
      <c r="DC151" s="1" t="e">
        <f t="shared" si="91"/>
        <v>#REF!</v>
      </c>
      <c r="DD151" s="1" t="e">
        <f t="shared" si="91"/>
        <v>#REF!</v>
      </c>
    </row>
    <row r="152" ht="15" customHeight="1">
      <c r="A152" s="47">
        <v>17.030000000000001</v>
      </c>
      <c r="B152" s="26">
        <v>3</v>
      </c>
      <c r="C152" s="26">
        <v>207</v>
      </c>
      <c r="D152" s="5"/>
      <c r="E152" s="48">
        <v>15.4</v>
      </c>
      <c r="F152" s="48">
        <f t="shared" si="115"/>
        <v>15.5</v>
      </c>
      <c r="G152" s="48">
        <v>16.899999999999999</v>
      </c>
      <c r="H152" s="48">
        <f t="shared" si="116"/>
        <v>17</v>
      </c>
      <c r="I152" s="48">
        <v>28.800000000000001</v>
      </c>
      <c r="J152" s="48">
        <f t="shared" si="117"/>
        <v>28.900000000000002</v>
      </c>
      <c r="K152" s="49">
        <v>35.299999999999997</v>
      </c>
      <c r="L152" s="49">
        <f t="shared" si="118"/>
        <v>35.399999999999999</v>
      </c>
      <c r="M152" s="3"/>
      <c r="N152" s="48">
        <v>14.6</v>
      </c>
      <c r="O152" s="48">
        <f t="shared" si="119"/>
        <v>14.699999999999999</v>
      </c>
      <c r="P152" s="49">
        <v>16.300000000000001</v>
      </c>
      <c r="Q152" s="49">
        <f t="shared" si="120"/>
        <v>16.400000000000002</v>
      </c>
      <c r="R152" s="49">
        <v>29.399999999999999</v>
      </c>
      <c r="S152" s="49">
        <f t="shared" si="94"/>
        <v>29.5</v>
      </c>
      <c r="T152" s="49">
        <v>36.299999999999997</v>
      </c>
      <c r="U152" s="49">
        <f t="shared" si="121"/>
        <v>36.399999999999999</v>
      </c>
      <c r="Y152" s="2">
        <v>47</v>
      </c>
      <c r="Z152" s="2" t="str">
        <f t="shared" si="129"/>
        <v/>
      </c>
      <c r="AA152" s="2" t="str">
        <f t="shared" si="81"/>
        <v/>
      </c>
      <c r="AB152" s="2" t="str">
        <f t="shared" si="82"/>
        <v/>
      </c>
      <c r="AC152" s="2" t="str">
        <f t="shared" si="83"/>
        <v/>
      </c>
      <c r="AD152" s="2" t="str">
        <f t="shared" si="84"/>
        <v/>
      </c>
      <c r="AE152" s="2" t="str">
        <f t="shared" si="85"/>
        <v/>
      </c>
      <c r="AF152" s="2" t="str">
        <f t="shared" si="86"/>
        <v/>
      </c>
      <c r="AG152" s="2" t="str">
        <f t="shared" si="87"/>
        <v/>
      </c>
      <c r="AH152" s="2" t="str">
        <f t="shared" si="88"/>
        <v/>
      </c>
      <c r="AJ152" s="2" t="e">
        <f>IF(#REF!="","",VLOOKUP(#REF!,$A$5:$C$173,3,))</f>
        <v>#REF!</v>
      </c>
      <c r="AK152" s="2" t="e">
        <f t="shared" si="89"/>
        <v>#REF!</v>
      </c>
      <c r="AL152" s="2" t="e">
        <f t="shared" si="89"/>
        <v>#REF!</v>
      </c>
      <c r="AM152" s="2" t="e">
        <f t="shared" si="89"/>
        <v>#REF!</v>
      </c>
      <c r="AN152" s="2" t="e">
        <f t="shared" si="89"/>
        <v>#REF!</v>
      </c>
      <c r="AO152" s="2" t="e">
        <f t="shared" si="89"/>
        <v>#REF!</v>
      </c>
      <c r="AP152" s="2" t="e">
        <f t="shared" si="89"/>
        <v>#REF!</v>
      </c>
      <c r="AQ152" s="2" t="e">
        <f t="shared" si="89"/>
        <v>#REF!</v>
      </c>
      <c r="AR152" s="2" t="e">
        <f t="shared" si="89"/>
        <v>#REF!</v>
      </c>
      <c r="BA152" s="66" t="str">
        <f t="shared" si="97"/>
        <v/>
      </c>
      <c r="BB152" s="67"/>
      <c r="BC152" s="68"/>
      <c r="BD152" s="68"/>
      <c r="BE152" s="69"/>
      <c r="BF152" s="73"/>
      <c r="BG152" s="72" t="str">
        <f t="shared" si="98"/>
        <v/>
      </c>
      <c r="BH152" s="72"/>
      <c r="BI152" s="72"/>
      <c r="BJ152" s="72" t="str">
        <f t="shared" si="99"/>
        <v/>
      </c>
      <c r="BK152" s="72" t="str">
        <f t="shared" si="100"/>
        <v/>
      </c>
      <c r="BL152" s="72" t="str">
        <f t="shared" si="101"/>
        <v/>
      </c>
      <c r="BN152" s="1" t="str">
        <f t="shared" si="124"/>
        <v/>
      </c>
      <c r="BO152" s="1">
        <f t="shared" si="125"/>
        <v>5</v>
      </c>
      <c r="BP152" s="1" t="str">
        <f t="shared" si="126"/>
        <v>F</v>
      </c>
      <c r="BQ152" s="1" t="str">
        <f t="shared" si="127"/>
        <v>0</v>
      </c>
      <c r="BT152" s="47">
        <v>17.030000000000001</v>
      </c>
      <c r="BU152" s="26">
        <v>3</v>
      </c>
      <c r="BV152" s="26">
        <v>207</v>
      </c>
      <c r="BW152" s="5"/>
      <c r="BX152" s="49">
        <v>1.526</v>
      </c>
      <c r="BY152" s="49">
        <v>1.5269999999999999</v>
      </c>
      <c r="BZ152" s="49">
        <v>1.6020000000000001</v>
      </c>
      <c r="CA152" s="49">
        <v>1.6030000000000002</v>
      </c>
      <c r="CB152" s="49">
        <v>1.9069999999999998</v>
      </c>
      <c r="CC152" s="49">
        <v>1.9079999999999999</v>
      </c>
      <c r="CE152" s="51">
        <v>1.4280000000000002</v>
      </c>
      <c r="CF152" s="51">
        <v>1.429</v>
      </c>
      <c r="CG152" s="51">
        <v>1.4950000000000001</v>
      </c>
      <c r="CH152" s="51">
        <v>1.496</v>
      </c>
      <c r="CI152" s="51">
        <v>1.7630000000000001</v>
      </c>
      <c r="CJ152" s="51">
        <v>1.764</v>
      </c>
      <c r="CM152" s="1" t="e">
        <f>IF('Nutritional Status'!#REF!="","",IF('Nutritional Status'!#REF!&gt;CT152,$CU$3,IF('Nutritional Status'!#REF!&gt;CR152,$CS$3,IF('Nutritional Status'!#REF!&gt;CP152,$CQ$3,$CP$3))))</f>
        <v>#REF!</v>
      </c>
      <c r="CN152" s="2">
        <v>47</v>
      </c>
      <c r="CO152" s="1" t="str">
        <f t="shared" si="122"/>
        <v/>
      </c>
      <c r="CP152" s="1" t="str">
        <f t="shared" si="130"/>
        <v/>
      </c>
      <c r="CQ152" s="1" t="str">
        <f t="shared" si="130"/>
        <v/>
      </c>
      <c r="CR152" s="1" t="str">
        <f t="shared" si="130"/>
        <v/>
      </c>
      <c r="CS152" s="1" t="str">
        <f t="shared" si="130"/>
        <v/>
      </c>
      <c r="CT152" s="1" t="str">
        <f t="shared" si="130"/>
        <v/>
      </c>
      <c r="CU152" s="1" t="str">
        <f t="shared" si="130"/>
        <v/>
      </c>
      <c r="CW152" s="2">
        <v>47</v>
      </c>
      <c r="CX152" s="1" t="e">
        <f t="shared" si="123"/>
        <v>#REF!</v>
      </c>
      <c r="CY152" s="1" t="e">
        <f t="shared" si="91"/>
        <v>#REF!</v>
      </c>
      <c r="CZ152" s="1" t="e">
        <f t="shared" si="91"/>
        <v>#REF!</v>
      </c>
      <c r="DA152" s="1" t="e">
        <f t="shared" si="91"/>
        <v>#REF!</v>
      </c>
      <c r="DB152" s="1" t="e">
        <f t="shared" si="91"/>
        <v>#REF!</v>
      </c>
      <c r="DC152" s="1" t="e">
        <f t="shared" si="91"/>
        <v>#REF!</v>
      </c>
      <c r="DD152" s="1" t="e">
        <f t="shared" si="91"/>
        <v>#REF!</v>
      </c>
    </row>
    <row r="153" ht="15" customHeight="1">
      <c r="A153" s="47">
        <v>17.039999999999999</v>
      </c>
      <c r="B153" s="26">
        <v>4</v>
      </c>
      <c r="C153" s="26">
        <v>208</v>
      </c>
      <c r="D153" s="5"/>
      <c r="E153" s="48">
        <v>15.4</v>
      </c>
      <c r="F153" s="48">
        <f t="shared" si="115"/>
        <v>15.5</v>
      </c>
      <c r="G153" s="48">
        <v>17</v>
      </c>
      <c r="H153" s="48">
        <f t="shared" si="116"/>
        <v>17.100000000000001</v>
      </c>
      <c r="I153" s="48">
        <v>28.899999999999999</v>
      </c>
      <c r="J153" s="48">
        <f t="shared" si="117"/>
        <v>29</v>
      </c>
      <c r="K153" s="49">
        <v>35.299999999999997</v>
      </c>
      <c r="L153" s="49">
        <f t="shared" si="118"/>
        <v>35.399999999999999</v>
      </c>
      <c r="M153" s="3"/>
      <c r="N153" s="48">
        <v>14.6</v>
      </c>
      <c r="O153" s="48">
        <f t="shared" si="119"/>
        <v>14.699999999999999</v>
      </c>
      <c r="P153" s="49">
        <v>16.300000000000001</v>
      </c>
      <c r="Q153" s="49">
        <f t="shared" si="120"/>
        <v>16.400000000000002</v>
      </c>
      <c r="R153" s="49">
        <v>29.399999999999999</v>
      </c>
      <c r="S153" s="49">
        <f t="shared" si="94"/>
        <v>29.5</v>
      </c>
      <c r="T153" s="49">
        <v>36.299999999999997</v>
      </c>
      <c r="U153" s="49">
        <f t="shared" si="121"/>
        <v>36.399999999999999</v>
      </c>
      <c r="Y153" s="2">
        <v>48</v>
      </c>
      <c r="Z153" s="2" t="str">
        <f t="shared" ref="Z153:Z155" si="131">IF('Nutritional Status'!C100="","",VLOOKUP('Nutritional Status'!#REF!,$A$5:$C$173,3,))</f>
        <v/>
      </c>
      <c r="AA153" s="2" t="str">
        <f t="shared" si="81"/>
        <v/>
      </c>
      <c r="AB153" s="2" t="str">
        <f t="shared" si="82"/>
        <v/>
      </c>
      <c r="AC153" s="2" t="str">
        <f t="shared" si="83"/>
        <v/>
      </c>
      <c r="AD153" s="2" t="str">
        <f t="shared" si="84"/>
        <v/>
      </c>
      <c r="AE153" s="2" t="str">
        <f t="shared" si="85"/>
        <v/>
      </c>
      <c r="AF153" s="2" t="str">
        <f t="shared" si="86"/>
        <v/>
      </c>
      <c r="AG153" s="2" t="str">
        <f t="shared" si="87"/>
        <v/>
      </c>
      <c r="AH153" s="2" t="str">
        <f t="shared" si="88"/>
        <v/>
      </c>
      <c r="AJ153" s="2" t="e">
        <f>IF(#REF!="","",VLOOKUP(#REF!,$A$5:$C$173,3,))</f>
        <v>#REF!</v>
      </c>
      <c r="AK153" s="2" t="e">
        <f t="shared" si="89"/>
        <v>#REF!</v>
      </c>
      <c r="AL153" s="2" t="e">
        <f t="shared" si="89"/>
        <v>#REF!</v>
      </c>
      <c r="AM153" s="2" t="e">
        <f t="shared" si="89"/>
        <v>#REF!</v>
      </c>
      <c r="AN153" s="2" t="e">
        <f t="shared" si="89"/>
        <v>#REF!</v>
      </c>
      <c r="AO153" s="2" t="e">
        <f t="shared" si="89"/>
        <v>#REF!</v>
      </c>
      <c r="AP153" s="2" t="e">
        <f t="shared" si="89"/>
        <v>#REF!</v>
      </c>
      <c r="AQ153" s="2" t="e">
        <f t="shared" si="89"/>
        <v>#REF!</v>
      </c>
      <c r="AR153" s="2" t="e">
        <f t="shared" si="89"/>
        <v>#REF!</v>
      </c>
      <c r="BA153" s="66" t="str">
        <f t="shared" si="97"/>
        <v/>
      </c>
      <c r="BB153" s="67"/>
      <c r="BC153" s="68"/>
      <c r="BD153" s="68"/>
      <c r="BE153" s="69"/>
      <c r="BF153" s="73"/>
      <c r="BG153" s="72" t="str">
        <f t="shared" si="98"/>
        <v/>
      </c>
      <c r="BH153" s="72"/>
      <c r="BI153" s="72"/>
      <c r="BJ153" s="72" t="str">
        <f t="shared" si="99"/>
        <v/>
      </c>
      <c r="BK153" s="72" t="str">
        <f t="shared" si="100"/>
        <v/>
      </c>
      <c r="BL153" s="72" t="str">
        <f t="shared" si="101"/>
        <v/>
      </c>
      <c r="BN153" s="1" t="str">
        <f t="shared" si="124"/>
        <v/>
      </c>
      <c r="BO153" s="1">
        <f t="shared" si="125"/>
        <v>5</v>
      </c>
      <c r="BP153" s="1" t="str">
        <f t="shared" si="126"/>
        <v>F</v>
      </c>
      <c r="BQ153" s="1" t="str">
        <f t="shared" si="127"/>
        <v>0</v>
      </c>
      <c r="BT153" s="47">
        <v>17.039999999999999</v>
      </c>
      <c r="BU153" s="26">
        <v>4</v>
      </c>
      <c r="BV153" s="26">
        <v>208</v>
      </c>
      <c r="BW153" s="5"/>
      <c r="BX153" s="49">
        <v>1.5269999999999999</v>
      </c>
      <c r="BY153" s="49">
        <v>1.5279999999999998</v>
      </c>
      <c r="BZ153" s="49">
        <v>1.6030000000000002</v>
      </c>
      <c r="CA153" s="49">
        <v>1.6040000000000001</v>
      </c>
      <c r="CB153" s="49">
        <v>1.9080000000000001</v>
      </c>
      <c r="CC153" s="49">
        <v>1.909</v>
      </c>
      <c r="CE153" s="51">
        <v>1.4280000000000002</v>
      </c>
      <c r="CF153" s="51">
        <v>1.429</v>
      </c>
      <c r="CG153" s="51">
        <v>1.4950000000000001</v>
      </c>
      <c r="CH153" s="51">
        <v>1.496</v>
      </c>
      <c r="CI153" s="51">
        <v>1.7630000000000001</v>
      </c>
      <c r="CJ153" s="51">
        <v>1.764</v>
      </c>
      <c r="CM153" s="1" t="e">
        <f>IF('Nutritional Status'!#REF!="","",IF('Nutritional Status'!#REF!&gt;CT153,$CU$3,IF('Nutritional Status'!#REF!&gt;CR153,$CS$3,IF('Nutritional Status'!#REF!&gt;CP153,$CQ$3,$CP$3))))</f>
        <v>#REF!</v>
      </c>
      <c r="CN153" s="2">
        <v>48</v>
      </c>
      <c r="CO153" s="1" t="str">
        <f t="shared" si="122"/>
        <v/>
      </c>
      <c r="CP153" s="1" t="str">
        <f t="shared" si="130"/>
        <v/>
      </c>
      <c r="CQ153" s="1" t="str">
        <f t="shared" si="130"/>
        <v/>
      </c>
      <c r="CR153" s="1" t="str">
        <f t="shared" si="130"/>
        <v/>
      </c>
      <c r="CS153" s="1" t="str">
        <f t="shared" si="130"/>
        <v/>
      </c>
      <c r="CT153" s="1" t="str">
        <f t="shared" si="130"/>
        <v/>
      </c>
      <c r="CU153" s="1" t="str">
        <f t="shared" si="130"/>
        <v/>
      </c>
      <c r="CW153" s="2">
        <v>48</v>
      </c>
      <c r="CX153" s="1" t="e">
        <f t="shared" si="123"/>
        <v>#REF!</v>
      </c>
      <c r="CY153" s="1" t="e">
        <f t="shared" si="91"/>
        <v>#REF!</v>
      </c>
      <c r="CZ153" s="1" t="e">
        <f t="shared" si="91"/>
        <v>#REF!</v>
      </c>
      <c r="DA153" s="1" t="e">
        <f t="shared" si="91"/>
        <v>#REF!</v>
      </c>
      <c r="DB153" s="1" t="e">
        <f t="shared" si="91"/>
        <v>#REF!</v>
      </c>
      <c r="DC153" s="1" t="e">
        <f t="shared" si="91"/>
        <v>#REF!</v>
      </c>
      <c r="DD153" s="1" t="e">
        <f t="shared" si="91"/>
        <v>#REF!</v>
      </c>
    </row>
    <row r="154" ht="15" customHeight="1">
      <c r="A154" s="47">
        <v>17.050000000000001</v>
      </c>
      <c r="B154" s="26">
        <v>5</v>
      </c>
      <c r="C154" s="26">
        <v>209</v>
      </c>
      <c r="D154" s="5"/>
      <c r="E154" s="48">
        <v>15.5</v>
      </c>
      <c r="F154" s="48">
        <f t="shared" si="115"/>
        <v>15.6</v>
      </c>
      <c r="G154" s="48">
        <v>17</v>
      </c>
      <c r="H154" s="48">
        <f t="shared" si="116"/>
        <v>17.100000000000001</v>
      </c>
      <c r="I154" s="48">
        <v>28.899999999999999</v>
      </c>
      <c r="J154" s="48">
        <f t="shared" si="117"/>
        <v>29</v>
      </c>
      <c r="K154" s="49">
        <v>35.299999999999997</v>
      </c>
      <c r="L154" s="49">
        <f t="shared" si="118"/>
        <v>35.399999999999999</v>
      </c>
      <c r="M154" s="3"/>
      <c r="N154" s="48">
        <v>14.6</v>
      </c>
      <c r="O154" s="48">
        <f t="shared" si="119"/>
        <v>14.699999999999999</v>
      </c>
      <c r="P154" s="49">
        <v>16.300000000000001</v>
      </c>
      <c r="Q154" s="49">
        <f t="shared" si="120"/>
        <v>16.400000000000002</v>
      </c>
      <c r="R154" s="49">
        <v>29.399999999999999</v>
      </c>
      <c r="S154" s="49">
        <f t="shared" si="94"/>
        <v>29.5</v>
      </c>
      <c r="T154" s="49">
        <v>36.299999999999997</v>
      </c>
      <c r="U154" s="49">
        <f t="shared" si="121"/>
        <v>36.399999999999999</v>
      </c>
      <c r="Y154" s="2">
        <v>49</v>
      </c>
      <c r="Z154" s="2" t="str">
        <f t="shared" si="131"/>
        <v/>
      </c>
      <c r="AA154" s="2" t="str">
        <f t="shared" si="81"/>
        <v/>
      </c>
      <c r="AB154" s="2" t="str">
        <f t="shared" si="82"/>
        <v/>
      </c>
      <c r="AC154" s="2" t="str">
        <f t="shared" si="83"/>
        <v/>
      </c>
      <c r="AD154" s="2" t="str">
        <f t="shared" si="84"/>
        <v/>
      </c>
      <c r="AE154" s="2" t="str">
        <f t="shared" si="85"/>
        <v/>
      </c>
      <c r="AF154" s="2" t="str">
        <f t="shared" si="86"/>
        <v/>
      </c>
      <c r="AG154" s="2" t="str">
        <f t="shared" si="87"/>
        <v/>
      </c>
      <c r="AH154" s="2" t="str">
        <f t="shared" si="88"/>
        <v/>
      </c>
      <c r="AJ154" s="2" t="e">
        <f>IF(#REF!="","",VLOOKUP(#REF!,$A$5:$C$173,3,))</f>
        <v>#REF!</v>
      </c>
      <c r="AK154" s="2" t="e">
        <f t="shared" si="89"/>
        <v>#REF!</v>
      </c>
      <c r="AL154" s="2" t="e">
        <f t="shared" si="89"/>
        <v>#REF!</v>
      </c>
      <c r="AM154" s="2" t="e">
        <f t="shared" si="89"/>
        <v>#REF!</v>
      </c>
      <c r="AN154" s="2" t="e">
        <f t="shared" si="89"/>
        <v>#REF!</v>
      </c>
      <c r="AO154" s="2" t="e">
        <f t="shared" si="89"/>
        <v>#REF!</v>
      </c>
      <c r="AP154" s="2" t="e">
        <f t="shared" si="89"/>
        <v>#REF!</v>
      </c>
      <c r="AQ154" s="2" t="e">
        <f t="shared" si="89"/>
        <v>#REF!</v>
      </c>
      <c r="AR154" s="2" t="e">
        <f t="shared" si="89"/>
        <v>#REF!</v>
      </c>
      <c r="BA154" s="66" t="str">
        <f t="shared" si="97"/>
        <v/>
      </c>
      <c r="BB154" s="67"/>
      <c r="BC154" s="68"/>
      <c r="BD154" s="68"/>
      <c r="BE154" s="69"/>
      <c r="BF154" s="73"/>
      <c r="BG154" s="72" t="str">
        <f t="shared" si="98"/>
        <v/>
      </c>
      <c r="BH154" s="72"/>
      <c r="BI154" s="72"/>
      <c r="BJ154" s="72" t="str">
        <f t="shared" si="99"/>
        <v/>
      </c>
      <c r="BK154" s="72" t="str">
        <f t="shared" si="100"/>
        <v/>
      </c>
      <c r="BL154" s="72" t="str">
        <f t="shared" si="101"/>
        <v/>
      </c>
      <c r="BN154" s="1" t="str">
        <f t="shared" si="124"/>
        <v/>
      </c>
      <c r="BO154" s="1">
        <f t="shared" si="125"/>
        <v>5</v>
      </c>
      <c r="BP154" s="1" t="str">
        <f t="shared" si="126"/>
        <v>F</v>
      </c>
      <c r="BQ154" s="1" t="str">
        <f t="shared" si="127"/>
        <v>0</v>
      </c>
      <c r="BT154" s="47">
        <v>17.050000000000001</v>
      </c>
      <c r="BU154" s="26">
        <v>5</v>
      </c>
      <c r="BV154" s="26">
        <v>209</v>
      </c>
      <c r="BW154" s="5"/>
      <c r="BX154" s="49">
        <v>1.5290000000000001</v>
      </c>
      <c r="BY154" s="49">
        <v>1.53</v>
      </c>
      <c r="BZ154" s="49">
        <v>1.6040000000000001</v>
      </c>
      <c r="CA154" s="49">
        <v>1.605</v>
      </c>
      <c r="CB154" s="49">
        <v>1.9080000000000001</v>
      </c>
      <c r="CC154" s="49">
        <v>1.909</v>
      </c>
      <c r="CE154" s="51">
        <v>1.429</v>
      </c>
      <c r="CF154" s="51">
        <v>1.4299999999999999</v>
      </c>
      <c r="CG154" s="51">
        <v>1.4950000000000001</v>
      </c>
      <c r="CH154" s="51">
        <v>1.496</v>
      </c>
      <c r="CI154" s="51">
        <v>1.7630000000000001</v>
      </c>
      <c r="CJ154" s="51">
        <v>1.764</v>
      </c>
      <c r="CM154" s="1" t="e">
        <f>IF('Nutritional Status'!#REF!="","",IF('Nutritional Status'!#REF!&gt;CT154,$CU$3,IF('Nutritional Status'!#REF!&gt;CR154,$CS$3,IF('Nutritional Status'!#REF!&gt;CP154,$CQ$3,$CP$3))))</f>
        <v>#REF!</v>
      </c>
      <c r="CN154" s="2">
        <v>49</v>
      </c>
      <c r="CO154" s="1" t="str">
        <f t="shared" si="122"/>
        <v/>
      </c>
      <c r="CP154" s="1" t="str">
        <f t="shared" si="130"/>
        <v/>
      </c>
      <c r="CQ154" s="1" t="str">
        <f t="shared" si="130"/>
        <v/>
      </c>
      <c r="CR154" s="1" t="str">
        <f t="shared" si="130"/>
        <v/>
      </c>
      <c r="CS154" s="1" t="str">
        <f t="shared" si="130"/>
        <v/>
      </c>
      <c r="CT154" s="1" t="str">
        <f t="shared" si="130"/>
        <v/>
      </c>
      <c r="CU154" s="1" t="str">
        <f t="shared" si="130"/>
        <v/>
      </c>
      <c r="CW154" s="2">
        <v>49</v>
      </c>
      <c r="CX154" s="1" t="e">
        <f t="shared" si="123"/>
        <v>#REF!</v>
      </c>
      <c r="CY154" s="1" t="e">
        <f t="shared" si="91"/>
        <v>#REF!</v>
      </c>
      <c r="CZ154" s="1" t="e">
        <f t="shared" si="91"/>
        <v>#REF!</v>
      </c>
      <c r="DA154" s="1" t="e">
        <f t="shared" si="91"/>
        <v>#REF!</v>
      </c>
      <c r="DB154" s="1" t="e">
        <f t="shared" si="91"/>
        <v>#REF!</v>
      </c>
      <c r="DC154" s="1" t="e">
        <f t="shared" si="91"/>
        <v>#REF!</v>
      </c>
      <c r="DD154" s="1" t="e">
        <f t="shared" si="91"/>
        <v>#REF!</v>
      </c>
    </row>
    <row r="155" ht="15" customHeight="1">
      <c r="A155" s="47">
        <v>17.059999999999999</v>
      </c>
      <c r="B155" s="26">
        <v>6</v>
      </c>
      <c r="C155" s="26">
        <v>210</v>
      </c>
      <c r="D155" s="5"/>
      <c r="E155" s="48">
        <v>15.5</v>
      </c>
      <c r="F155" s="48">
        <f t="shared" si="115"/>
        <v>15.6</v>
      </c>
      <c r="G155" s="48">
        <v>17</v>
      </c>
      <c r="H155" s="48">
        <f t="shared" si="116"/>
        <v>17.100000000000001</v>
      </c>
      <c r="I155" s="48">
        <v>29</v>
      </c>
      <c r="J155" s="48">
        <f t="shared" si="117"/>
        <v>29.100000000000001</v>
      </c>
      <c r="K155" s="49">
        <v>35.299999999999997</v>
      </c>
      <c r="L155" s="49">
        <f t="shared" si="118"/>
        <v>35.399999999999999</v>
      </c>
      <c r="M155" s="3"/>
      <c r="N155" s="48">
        <v>14.6</v>
      </c>
      <c r="O155" s="48">
        <f t="shared" si="119"/>
        <v>14.699999999999999</v>
      </c>
      <c r="P155" s="49">
        <v>16.300000000000001</v>
      </c>
      <c r="Q155" s="49">
        <f t="shared" si="120"/>
        <v>16.400000000000002</v>
      </c>
      <c r="R155" s="49">
        <v>29.399999999999999</v>
      </c>
      <c r="S155" s="49">
        <f t="shared" si="94"/>
        <v>29.5</v>
      </c>
      <c r="T155" s="49">
        <v>36.299999999999997</v>
      </c>
      <c r="U155" s="49">
        <f t="shared" si="121"/>
        <v>36.399999999999999</v>
      </c>
      <c r="Y155" s="2">
        <v>50</v>
      </c>
      <c r="Z155" s="2" t="str">
        <f t="shared" si="131"/>
        <v/>
      </c>
      <c r="AA155" s="2" t="str">
        <f t="shared" si="81"/>
        <v/>
      </c>
      <c r="AB155" s="2" t="str">
        <f t="shared" si="82"/>
        <v/>
      </c>
      <c r="AC155" s="2" t="str">
        <f t="shared" si="83"/>
        <v/>
      </c>
      <c r="AD155" s="2" t="str">
        <f t="shared" si="84"/>
        <v/>
      </c>
      <c r="AE155" s="2" t="str">
        <f t="shared" si="85"/>
        <v/>
      </c>
      <c r="AF155" s="2" t="str">
        <f t="shared" si="86"/>
        <v/>
      </c>
      <c r="AG155" s="2" t="str">
        <f t="shared" si="87"/>
        <v/>
      </c>
      <c r="AH155" s="2" t="str">
        <f t="shared" si="88"/>
        <v/>
      </c>
      <c r="AJ155" s="2" t="e">
        <f>IF(#REF!="","",VLOOKUP(#REF!,$A$5:$C$173,3,))</f>
        <v>#REF!</v>
      </c>
      <c r="AK155" s="2" t="e">
        <f t="shared" si="89"/>
        <v>#REF!</v>
      </c>
      <c r="AL155" s="2" t="e">
        <f t="shared" si="89"/>
        <v>#REF!</v>
      </c>
      <c r="AM155" s="2" t="e">
        <f t="shared" si="89"/>
        <v>#REF!</v>
      </c>
      <c r="AN155" s="2" t="e">
        <f t="shared" si="89"/>
        <v>#REF!</v>
      </c>
      <c r="AO155" s="2" t="e">
        <f t="shared" si="89"/>
        <v>#REF!</v>
      </c>
      <c r="AP155" s="2" t="e">
        <f t="shared" si="89"/>
        <v>#REF!</v>
      </c>
      <c r="AQ155" s="2" t="e">
        <f t="shared" si="89"/>
        <v>#REF!</v>
      </c>
      <c r="AR155" s="2" t="e">
        <f t="shared" si="89"/>
        <v>#REF!</v>
      </c>
      <c r="BA155" s="66" t="str">
        <f t="shared" si="97"/>
        <v/>
      </c>
      <c r="BB155" s="67"/>
      <c r="BC155" s="68"/>
      <c r="BD155" s="68"/>
      <c r="BE155" s="69"/>
      <c r="BF155" s="73"/>
      <c r="BG155" s="72" t="str">
        <f t="shared" si="98"/>
        <v/>
      </c>
      <c r="BH155" s="72"/>
      <c r="BI155" s="72"/>
      <c r="BJ155" s="72" t="str">
        <f t="shared" si="99"/>
        <v/>
      </c>
      <c r="BK155" s="72" t="str">
        <f t="shared" si="100"/>
        <v/>
      </c>
      <c r="BL155" s="72" t="str">
        <f t="shared" si="101"/>
        <v/>
      </c>
      <c r="BN155" s="1" t="str">
        <f t="shared" si="124"/>
        <v/>
      </c>
      <c r="BO155" s="1">
        <f t="shared" si="125"/>
        <v>5</v>
      </c>
      <c r="BP155" s="1" t="str">
        <f t="shared" si="126"/>
        <v>F</v>
      </c>
      <c r="BQ155" s="1" t="str">
        <f t="shared" si="127"/>
        <v>0</v>
      </c>
      <c r="BT155" s="47">
        <v>17.059999999999999</v>
      </c>
      <c r="BU155" s="26">
        <v>6</v>
      </c>
      <c r="BV155" s="26">
        <v>210</v>
      </c>
      <c r="BW155" s="5"/>
      <c r="BX155" s="49">
        <v>1.53</v>
      </c>
      <c r="BY155" s="49">
        <v>1.5309999999999999</v>
      </c>
      <c r="BZ155" s="49">
        <v>1.605</v>
      </c>
      <c r="CA155" s="49">
        <v>1.6059999999999999</v>
      </c>
      <c r="CB155" s="49">
        <v>1.909</v>
      </c>
      <c r="CC155" s="49">
        <v>1.9099999999999999</v>
      </c>
      <c r="CE155" s="51">
        <v>1.429</v>
      </c>
      <c r="CF155" s="51">
        <v>1.4299999999999999</v>
      </c>
      <c r="CG155" s="51">
        <v>1.496</v>
      </c>
      <c r="CH155" s="51">
        <v>1.4969999999999999</v>
      </c>
      <c r="CI155" s="51">
        <v>1.7630000000000001</v>
      </c>
      <c r="CJ155" s="51">
        <v>1.764</v>
      </c>
      <c r="CM155" s="1" t="e">
        <f>IF('Nutritional Status'!#REF!="","",IF('Nutritional Status'!#REF!&gt;CT155,$CU$3,IF('Nutritional Status'!#REF!&gt;CR155,$CS$3,IF('Nutritional Status'!#REF!&gt;CP155,$CQ$3,$CP$3))))</f>
        <v>#REF!</v>
      </c>
      <c r="CN155" s="2">
        <v>50</v>
      </c>
      <c r="CO155" s="1" t="str">
        <f t="shared" si="122"/>
        <v/>
      </c>
      <c r="CP155" s="1" t="str">
        <f t="shared" si="130"/>
        <v/>
      </c>
      <c r="CQ155" s="1" t="str">
        <f t="shared" si="130"/>
        <v/>
      </c>
      <c r="CR155" s="1" t="str">
        <f t="shared" si="130"/>
        <v/>
      </c>
      <c r="CS155" s="1" t="str">
        <f t="shared" si="130"/>
        <v/>
      </c>
      <c r="CT155" s="1" t="str">
        <f t="shared" si="130"/>
        <v/>
      </c>
      <c r="CU155" s="1" t="str">
        <f t="shared" si="130"/>
        <v/>
      </c>
      <c r="CW155" s="2">
        <v>50</v>
      </c>
      <c r="CX155" s="1" t="e">
        <f t="shared" si="123"/>
        <v>#REF!</v>
      </c>
      <c r="CY155" s="1" t="e">
        <f t="shared" si="91"/>
        <v>#REF!</v>
      </c>
      <c r="CZ155" s="1" t="e">
        <f t="shared" si="91"/>
        <v>#REF!</v>
      </c>
      <c r="DA155" s="1" t="e">
        <f t="shared" si="91"/>
        <v>#REF!</v>
      </c>
      <c r="DB155" s="1" t="e">
        <f t="shared" si="91"/>
        <v>#REF!</v>
      </c>
      <c r="DC155" s="1" t="e">
        <f t="shared" si="91"/>
        <v>#REF!</v>
      </c>
      <c r="DD155" s="1" t="e">
        <f t="shared" si="91"/>
        <v>#REF!</v>
      </c>
    </row>
    <row r="156" ht="15" customHeight="1">
      <c r="A156" s="47">
        <v>17.07</v>
      </c>
      <c r="B156" s="26">
        <v>7</v>
      </c>
      <c r="C156" s="26">
        <v>211</v>
      </c>
      <c r="D156" s="5"/>
      <c r="E156" s="48">
        <v>15.5</v>
      </c>
      <c r="F156" s="48">
        <f t="shared" si="115"/>
        <v>15.6</v>
      </c>
      <c r="G156" s="48">
        <v>17</v>
      </c>
      <c r="H156" s="48">
        <f t="shared" si="116"/>
        <v>17.100000000000001</v>
      </c>
      <c r="I156" s="48">
        <v>29</v>
      </c>
      <c r="J156" s="48">
        <f t="shared" si="117"/>
        <v>29.100000000000001</v>
      </c>
      <c r="K156" s="49">
        <v>35.399999999999999</v>
      </c>
      <c r="L156" s="49">
        <f t="shared" si="118"/>
        <v>35.5</v>
      </c>
      <c r="M156" s="3"/>
      <c r="N156" s="48">
        <v>14.6</v>
      </c>
      <c r="O156" s="48">
        <f t="shared" si="119"/>
        <v>14.699999999999999</v>
      </c>
      <c r="P156" s="49">
        <v>16.300000000000001</v>
      </c>
      <c r="Q156" s="49">
        <f t="shared" si="120"/>
        <v>16.400000000000002</v>
      </c>
      <c r="R156" s="49">
        <v>29.399999999999999</v>
      </c>
      <c r="S156" s="49">
        <f t="shared" si="94"/>
        <v>29.5</v>
      </c>
      <c r="T156" s="49">
        <v>36.299999999999997</v>
      </c>
      <c r="U156" s="49">
        <f t="shared" si="121"/>
        <v>36.399999999999999</v>
      </c>
      <c r="Y156" s="2">
        <v>51</v>
      </c>
      <c r="Z156" s="2" t="e">
        <f t="shared" ref="Z156:Z162" si="132">IF('Nutritional Status'!#REF!="","",VLOOKUP('Nutritional Status'!#REF!,$A$5:$C$173,3,))</f>
        <v>#REF!</v>
      </c>
      <c r="AA156" s="2" t="e">
        <f t="shared" si="81"/>
        <v>#REF!</v>
      </c>
      <c r="AB156" s="2" t="e">
        <f t="shared" si="82"/>
        <v>#REF!</v>
      </c>
      <c r="AC156" s="2" t="e">
        <f t="shared" si="83"/>
        <v>#REF!</v>
      </c>
      <c r="AD156" s="2" t="e">
        <f t="shared" si="84"/>
        <v>#REF!</v>
      </c>
      <c r="AE156" s="2" t="e">
        <f t="shared" si="85"/>
        <v>#REF!</v>
      </c>
      <c r="AF156" s="2" t="e">
        <f t="shared" si="86"/>
        <v>#REF!</v>
      </c>
      <c r="AG156" s="2" t="e">
        <f t="shared" si="87"/>
        <v>#REF!</v>
      </c>
      <c r="AH156" s="2" t="e">
        <f t="shared" si="88"/>
        <v>#REF!</v>
      </c>
      <c r="AJ156" s="2" t="e">
        <f>IF(#REF!="","",VLOOKUP(#REF!,$A$5:$C$173,3,))</f>
        <v>#REF!</v>
      </c>
      <c r="AK156" s="2" t="e">
        <f t="shared" si="89"/>
        <v>#REF!</v>
      </c>
      <c r="AL156" s="2" t="e">
        <f t="shared" si="89"/>
        <v>#REF!</v>
      </c>
      <c r="AM156" s="2" t="e">
        <f t="shared" si="89"/>
        <v>#REF!</v>
      </c>
      <c r="AN156" s="2" t="e">
        <f t="shared" si="89"/>
        <v>#REF!</v>
      </c>
      <c r="AO156" s="2" t="e">
        <f t="shared" si="89"/>
        <v>#REF!</v>
      </c>
      <c r="AP156" s="2" t="e">
        <f t="shared" si="89"/>
        <v>#REF!</v>
      </c>
      <c r="AQ156" s="2" t="e">
        <f t="shared" si="89"/>
        <v>#REF!</v>
      </c>
      <c r="AR156" s="2" t="e">
        <f t="shared" si="89"/>
        <v>#REF!</v>
      </c>
      <c r="BA156" s="66" t="str">
        <f t="shared" si="97"/>
        <v/>
      </c>
      <c r="BB156" s="67"/>
      <c r="BC156" s="68"/>
      <c r="BD156" s="68"/>
      <c r="BE156" s="69"/>
      <c r="BF156" s="73"/>
      <c r="BG156" s="72" t="str">
        <f t="shared" si="98"/>
        <v/>
      </c>
      <c r="BH156" s="72"/>
      <c r="BI156" s="72"/>
      <c r="BJ156" s="72" t="str">
        <f t="shared" si="99"/>
        <v/>
      </c>
      <c r="BK156" s="72" t="str">
        <f t="shared" si="100"/>
        <v/>
      </c>
      <c r="BL156" s="72" t="str">
        <f t="shared" si="101"/>
        <v/>
      </c>
      <c r="BN156" s="1" t="str">
        <f t="shared" si="124"/>
        <v/>
      </c>
      <c r="BO156" s="1">
        <f t="shared" si="125"/>
        <v>5</v>
      </c>
      <c r="BP156" s="1" t="str">
        <f t="shared" si="126"/>
        <v>F</v>
      </c>
      <c r="BQ156" s="1" t="str">
        <f t="shared" si="127"/>
        <v>0</v>
      </c>
      <c r="BT156" s="47">
        <v>17.07</v>
      </c>
      <c r="BU156" s="26">
        <v>7</v>
      </c>
      <c r="BV156" s="26">
        <v>211</v>
      </c>
      <c r="BW156" s="5"/>
      <c r="BX156" s="49">
        <v>1.5309999999999999</v>
      </c>
      <c r="BY156" s="49">
        <v>1.5319999999999998</v>
      </c>
      <c r="BZ156" s="49">
        <v>1.6070000000000002</v>
      </c>
      <c r="CA156" s="49">
        <v>1.6080000000000001</v>
      </c>
      <c r="CB156" s="49">
        <v>1.909</v>
      </c>
      <c r="CC156" s="49">
        <v>1.9099999999999999</v>
      </c>
      <c r="CE156" s="51">
        <v>1.4299999999999999</v>
      </c>
      <c r="CF156" s="51">
        <v>1.431</v>
      </c>
      <c r="CG156" s="51">
        <v>1.496</v>
      </c>
      <c r="CH156" s="51">
        <v>1.4969999999999999</v>
      </c>
      <c r="CI156" s="51">
        <v>1.7630000000000001</v>
      </c>
      <c r="CJ156" s="51">
        <v>1.764</v>
      </c>
      <c r="CM156" s="1" t="e">
        <f>IF('Nutritional Status'!#REF!="","",IF('Nutritional Status'!#REF!&gt;CT156,$CU$3,IF('Nutritional Status'!#REF!&gt;CR156,$CS$3,IF('Nutritional Status'!#REF!&gt;CP156,$CQ$3,$CP$3))))</f>
        <v>#REF!</v>
      </c>
      <c r="CN156" s="2">
        <v>51</v>
      </c>
      <c r="CO156" s="1" t="e">
        <f t="shared" si="122"/>
        <v>#REF!</v>
      </c>
      <c r="CP156" s="1" t="e">
        <f t="shared" si="130"/>
        <v>#REF!</v>
      </c>
      <c r="CQ156" s="1" t="e">
        <f t="shared" si="130"/>
        <v>#REF!</v>
      </c>
      <c r="CR156" s="1" t="e">
        <f t="shared" si="130"/>
        <v>#REF!</v>
      </c>
      <c r="CS156" s="1" t="e">
        <f t="shared" si="130"/>
        <v>#REF!</v>
      </c>
      <c r="CT156" s="1" t="e">
        <f t="shared" si="130"/>
        <v>#REF!</v>
      </c>
      <c r="CU156" s="1" t="e">
        <f t="shared" si="130"/>
        <v>#REF!</v>
      </c>
      <c r="CW156" s="2">
        <v>51</v>
      </c>
      <c r="CX156" s="1" t="e">
        <f t="shared" si="123"/>
        <v>#REF!</v>
      </c>
      <c r="CY156" s="1" t="e">
        <f t="shared" si="91"/>
        <v>#REF!</v>
      </c>
      <c r="CZ156" s="1" t="e">
        <f t="shared" si="91"/>
        <v>#REF!</v>
      </c>
      <c r="DA156" s="1" t="e">
        <f t="shared" si="91"/>
        <v>#REF!</v>
      </c>
      <c r="DB156" s="1" t="e">
        <f t="shared" si="91"/>
        <v>#REF!</v>
      </c>
      <c r="DC156" s="1" t="e">
        <f t="shared" si="91"/>
        <v>#REF!</v>
      </c>
      <c r="DD156" s="1" t="e">
        <f t="shared" si="91"/>
        <v>#REF!</v>
      </c>
    </row>
    <row r="157" ht="15" customHeight="1">
      <c r="A157" s="47">
        <v>17.079999999999998</v>
      </c>
      <c r="B157" s="26">
        <v>8</v>
      </c>
      <c r="C157" s="26">
        <v>212</v>
      </c>
      <c r="D157" s="5"/>
      <c r="E157" s="48">
        <v>15.5</v>
      </c>
      <c r="F157" s="48">
        <f t="shared" si="115"/>
        <v>15.6</v>
      </c>
      <c r="G157" s="48">
        <v>17.100000000000001</v>
      </c>
      <c r="H157" s="48">
        <f t="shared" si="116"/>
        <v>17.200000000000003</v>
      </c>
      <c r="I157" s="48">
        <v>29.100000000000001</v>
      </c>
      <c r="J157" s="48">
        <f t="shared" si="117"/>
        <v>29.200000000000003</v>
      </c>
      <c r="K157" s="49">
        <v>35.399999999999999</v>
      </c>
      <c r="L157" s="49">
        <f t="shared" si="118"/>
        <v>35.5</v>
      </c>
      <c r="M157" s="3"/>
      <c r="N157" s="48">
        <v>14.6</v>
      </c>
      <c r="O157" s="48">
        <f t="shared" si="119"/>
        <v>14.699999999999999</v>
      </c>
      <c r="P157" s="49">
        <v>16.300000000000001</v>
      </c>
      <c r="Q157" s="49">
        <f t="shared" si="120"/>
        <v>16.400000000000002</v>
      </c>
      <c r="R157" s="49">
        <v>29.5</v>
      </c>
      <c r="S157" s="49">
        <f t="shared" si="94"/>
        <v>29.600000000000001</v>
      </c>
      <c r="T157" s="49">
        <v>36.299999999999997</v>
      </c>
      <c r="U157" s="49">
        <f t="shared" si="121"/>
        <v>36.399999999999999</v>
      </c>
      <c r="Y157" s="2">
        <v>52</v>
      </c>
      <c r="Z157" s="2" t="e">
        <f t="shared" si="132"/>
        <v>#REF!</v>
      </c>
      <c r="AA157" s="2" t="e">
        <f t="shared" si="81"/>
        <v>#REF!</v>
      </c>
      <c r="AB157" s="2" t="e">
        <f t="shared" si="82"/>
        <v>#REF!</v>
      </c>
      <c r="AC157" s="2" t="e">
        <f t="shared" si="83"/>
        <v>#REF!</v>
      </c>
      <c r="AD157" s="2" t="e">
        <f t="shared" si="84"/>
        <v>#REF!</v>
      </c>
      <c r="AE157" s="2" t="e">
        <f t="shared" si="85"/>
        <v>#REF!</v>
      </c>
      <c r="AF157" s="2" t="e">
        <f t="shared" si="86"/>
        <v>#REF!</v>
      </c>
      <c r="AG157" s="2" t="e">
        <f t="shared" si="87"/>
        <v>#REF!</v>
      </c>
      <c r="AH157" s="2" t="e">
        <f t="shared" si="88"/>
        <v>#REF!</v>
      </c>
      <c r="AJ157" s="2" t="e">
        <f>IF(#REF!="","",VLOOKUP(#REF!,$A$5:$C$173,3,))</f>
        <v>#REF!</v>
      </c>
      <c r="AK157" s="2" t="e">
        <f t="shared" si="89"/>
        <v>#REF!</v>
      </c>
      <c r="AL157" s="2" t="e">
        <f t="shared" si="89"/>
        <v>#REF!</v>
      </c>
      <c r="AM157" s="2" t="e">
        <f t="shared" si="89"/>
        <v>#REF!</v>
      </c>
      <c r="AN157" s="2" t="e">
        <f t="shared" si="89"/>
        <v>#REF!</v>
      </c>
      <c r="AO157" s="2" t="e">
        <f t="shared" si="89"/>
        <v>#REF!</v>
      </c>
      <c r="AP157" s="2" t="e">
        <f t="shared" si="89"/>
        <v>#REF!</v>
      </c>
      <c r="AQ157" s="2" t="e">
        <f t="shared" si="89"/>
        <v>#REF!</v>
      </c>
      <c r="AR157" s="2" t="e">
        <f t="shared" si="89"/>
        <v>#REF!</v>
      </c>
      <c r="BA157" s="66" t="str">
        <f t="shared" si="97"/>
        <v/>
      </c>
      <c r="BB157" s="67"/>
      <c r="BC157" s="68"/>
      <c r="BD157" s="68"/>
      <c r="BE157" s="69"/>
      <c r="BF157" s="73"/>
      <c r="BG157" s="72" t="str">
        <f t="shared" si="98"/>
        <v/>
      </c>
      <c r="BH157" s="72"/>
      <c r="BI157" s="72"/>
      <c r="BJ157" s="72" t="str">
        <f t="shared" si="99"/>
        <v/>
      </c>
      <c r="BK157" s="72" t="str">
        <f t="shared" si="100"/>
        <v/>
      </c>
      <c r="BL157" s="72" t="str">
        <f t="shared" si="101"/>
        <v/>
      </c>
      <c r="BN157" s="1" t="str">
        <f t="shared" si="124"/>
        <v/>
      </c>
      <c r="BO157" s="1">
        <f t="shared" si="125"/>
        <v>5</v>
      </c>
      <c r="BP157" s="1" t="str">
        <f t="shared" si="126"/>
        <v>F</v>
      </c>
      <c r="BQ157" s="1" t="str">
        <f t="shared" si="127"/>
        <v>0</v>
      </c>
      <c r="BT157" s="47">
        <v>17.079999999999998</v>
      </c>
      <c r="BU157" s="26">
        <v>8</v>
      </c>
      <c r="BV157" s="26">
        <v>212</v>
      </c>
      <c r="BW157" s="5"/>
      <c r="BX157" s="49">
        <v>1.5319999999999998</v>
      </c>
      <c r="BY157" s="49">
        <v>1.5329999999999999</v>
      </c>
      <c r="BZ157" s="49">
        <v>1.6080000000000001</v>
      </c>
      <c r="CA157" s="49">
        <v>1.609</v>
      </c>
      <c r="CB157" s="49">
        <v>1.9099999999999999</v>
      </c>
      <c r="CC157" s="49">
        <v>1.911</v>
      </c>
      <c r="CE157" s="51">
        <v>1.4299999999999999</v>
      </c>
      <c r="CF157" s="51">
        <v>1.431</v>
      </c>
      <c r="CG157" s="51">
        <v>1.496</v>
      </c>
      <c r="CH157" s="51">
        <v>1.4969999999999999</v>
      </c>
      <c r="CI157" s="51">
        <v>1.7630000000000001</v>
      </c>
      <c r="CJ157" s="51">
        <v>1.764</v>
      </c>
      <c r="CM157" s="1" t="e">
        <f>IF('Nutritional Status'!#REF!="","",IF('Nutritional Status'!#REF!&gt;CT157,$CU$3,IF('Nutritional Status'!#REF!&gt;CR157,$CS$3,IF('Nutritional Status'!#REF!&gt;CP157,$CQ$3,$CP$3))))</f>
        <v>#REF!</v>
      </c>
      <c r="CN157" s="2">
        <v>52</v>
      </c>
      <c r="CO157" s="1" t="e">
        <f t="shared" si="122"/>
        <v>#REF!</v>
      </c>
      <c r="CP157" s="1" t="e">
        <f t="shared" si="130"/>
        <v>#REF!</v>
      </c>
      <c r="CQ157" s="1" t="e">
        <f t="shared" si="130"/>
        <v>#REF!</v>
      </c>
      <c r="CR157" s="1" t="e">
        <f t="shared" si="130"/>
        <v>#REF!</v>
      </c>
      <c r="CS157" s="1" t="e">
        <f t="shared" si="130"/>
        <v>#REF!</v>
      </c>
      <c r="CT157" s="1" t="e">
        <f t="shared" si="130"/>
        <v>#REF!</v>
      </c>
      <c r="CU157" s="1" t="e">
        <f t="shared" si="130"/>
        <v>#REF!</v>
      </c>
      <c r="CW157" s="2">
        <v>52</v>
      </c>
      <c r="CX157" s="1" t="e">
        <f t="shared" si="123"/>
        <v>#REF!</v>
      </c>
      <c r="CY157" s="1" t="e">
        <f t="shared" si="91"/>
        <v>#REF!</v>
      </c>
      <c r="CZ157" s="1" t="e">
        <f t="shared" si="91"/>
        <v>#REF!</v>
      </c>
      <c r="DA157" s="1" t="e">
        <f t="shared" si="91"/>
        <v>#REF!</v>
      </c>
      <c r="DB157" s="1" t="e">
        <f t="shared" si="91"/>
        <v>#REF!</v>
      </c>
      <c r="DC157" s="1" t="e">
        <f t="shared" si="91"/>
        <v>#REF!</v>
      </c>
      <c r="DD157" s="1" t="e">
        <f t="shared" si="91"/>
        <v>#REF!</v>
      </c>
    </row>
    <row r="158" ht="15" customHeight="1">
      <c r="A158" s="47">
        <v>17.09</v>
      </c>
      <c r="B158" s="26">
        <v>9</v>
      </c>
      <c r="C158" s="26">
        <v>213</v>
      </c>
      <c r="D158" s="5"/>
      <c r="E158" s="48">
        <v>15.5</v>
      </c>
      <c r="F158" s="48">
        <f t="shared" si="115"/>
        <v>15.6</v>
      </c>
      <c r="G158" s="48">
        <v>17.100000000000001</v>
      </c>
      <c r="H158" s="48">
        <f t="shared" si="116"/>
        <v>17.200000000000003</v>
      </c>
      <c r="I158" s="48">
        <v>29.100000000000001</v>
      </c>
      <c r="J158" s="48">
        <f t="shared" si="117"/>
        <v>29.200000000000003</v>
      </c>
      <c r="K158" s="49">
        <v>35.399999999999999</v>
      </c>
      <c r="L158" s="49">
        <f t="shared" si="118"/>
        <v>35.5</v>
      </c>
      <c r="M158" s="3"/>
      <c r="N158" s="48">
        <v>14.6</v>
      </c>
      <c r="O158" s="48">
        <f t="shared" si="119"/>
        <v>14.699999999999999</v>
      </c>
      <c r="P158" s="49">
        <v>16.300000000000001</v>
      </c>
      <c r="Q158" s="49">
        <f t="shared" si="120"/>
        <v>16.400000000000002</v>
      </c>
      <c r="R158" s="49">
        <v>29.5</v>
      </c>
      <c r="S158" s="49">
        <f t="shared" si="94"/>
        <v>29.600000000000001</v>
      </c>
      <c r="T158" s="49">
        <v>36.299999999999997</v>
      </c>
      <c r="U158" s="49">
        <f t="shared" si="121"/>
        <v>36.399999999999999</v>
      </c>
      <c r="Y158" s="2">
        <v>53</v>
      </c>
      <c r="Z158" s="2" t="e">
        <f t="shared" si="132"/>
        <v>#REF!</v>
      </c>
      <c r="AA158" s="2" t="e">
        <f t="shared" si="81"/>
        <v>#REF!</v>
      </c>
      <c r="AB158" s="2" t="e">
        <f t="shared" si="82"/>
        <v>#REF!</v>
      </c>
      <c r="AC158" s="2" t="e">
        <f t="shared" si="83"/>
        <v>#REF!</v>
      </c>
      <c r="AD158" s="2" t="e">
        <f t="shared" si="84"/>
        <v>#REF!</v>
      </c>
      <c r="AE158" s="2" t="e">
        <f t="shared" si="85"/>
        <v>#REF!</v>
      </c>
      <c r="AF158" s="2" t="e">
        <f t="shared" si="86"/>
        <v>#REF!</v>
      </c>
      <c r="AG158" s="2" t="e">
        <f t="shared" si="87"/>
        <v>#REF!</v>
      </c>
      <c r="AH158" s="2" t="e">
        <f t="shared" si="88"/>
        <v>#REF!</v>
      </c>
      <c r="AJ158" s="2" t="e">
        <f>IF(#REF!="","",VLOOKUP(#REF!,$A$5:$C$173,3,))</f>
        <v>#REF!</v>
      </c>
      <c r="AK158" s="2" t="e">
        <f t="shared" si="89"/>
        <v>#REF!</v>
      </c>
      <c r="AL158" s="2" t="e">
        <f t="shared" si="89"/>
        <v>#REF!</v>
      </c>
      <c r="AM158" s="2" t="e">
        <f t="shared" si="89"/>
        <v>#REF!</v>
      </c>
      <c r="AN158" s="2" t="e">
        <f t="shared" si="89"/>
        <v>#REF!</v>
      </c>
      <c r="AO158" s="2" t="e">
        <f t="shared" si="89"/>
        <v>#REF!</v>
      </c>
      <c r="AP158" s="2" t="e">
        <f t="shared" si="89"/>
        <v>#REF!</v>
      </c>
      <c r="AQ158" s="2" t="e">
        <f t="shared" si="89"/>
        <v>#REF!</v>
      </c>
      <c r="AR158" s="2" t="e">
        <f t="shared" si="89"/>
        <v>#REF!</v>
      </c>
      <c r="BA158" s="66" t="str">
        <f t="shared" si="97"/>
        <v/>
      </c>
      <c r="BB158" s="67"/>
      <c r="BC158" s="68"/>
      <c r="BD158" s="68"/>
      <c r="BE158" s="69"/>
      <c r="BF158" s="73"/>
      <c r="BG158" s="72" t="str">
        <f t="shared" si="98"/>
        <v/>
      </c>
      <c r="BH158" s="72"/>
      <c r="BI158" s="72"/>
      <c r="BJ158" s="72" t="str">
        <f t="shared" si="99"/>
        <v/>
      </c>
      <c r="BK158" s="72" t="str">
        <f t="shared" si="100"/>
        <v/>
      </c>
      <c r="BL158" s="72" t="str">
        <f t="shared" si="101"/>
        <v/>
      </c>
      <c r="BN158" s="1" t="str">
        <f t="shared" si="124"/>
        <v/>
      </c>
      <c r="BO158" s="1">
        <f t="shared" si="125"/>
        <v>5</v>
      </c>
      <c r="BP158" s="1" t="str">
        <f t="shared" si="126"/>
        <v>F</v>
      </c>
      <c r="BQ158" s="1" t="str">
        <f t="shared" si="127"/>
        <v>0</v>
      </c>
      <c r="BT158" s="47">
        <v>17.09</v>
      </c>
      <c r="BU158" s="26">
        <v>9</v>
      </c>
      <c r="BV158" s="26">
        <v>213</v>
      </c>
      <c r="BW158" s="5"/>
      <c r="BX158" s="49">
        <v>1.5330000000000001</v>
      </c>
      <c r="BY158" s="49">
        <v>1.534</v>
      </c>
      <c r="BZ158" s="49">
        <v>1.6080000000000001</v>
      </c>
      <c r="CA158" s="49">
        <v>1.609</v>
      </c>
      <c r="CB158" s="49">
        <v>1.9099999999999999</v>
      </c>
      <c r="CC158" s="49">
        <v>1.911</v>
      </c>
      <c r="CE158" s="51">
        <v>1.4299999999999999</v>
      </c>
      <c r="CF158" s="51">
        <v>1.431</v>
      </c>
      <c r="CG158" s="51">
        <v>1.4970000000000001</v>
      </c>
      <c r="CH158" s="51">
        <v>1.4980000000000002</v>
      </c>
      <c r="CI158" s="51">
        <v>1.7630000000000001</v>
      </c>
      <c r="CJ158" s="51">
        <v>1.764</v>
      </c>
      <c r="CM158" s="1" t="e">
        <f>IF('Nutritional Status'!#REF!="","",IF('Nutritional Status'!#REF!&gt;CT158,$CU$3,IF('Nutritional Status'!#REF!&gt;CR158,$CS$3,IF('Nutritional Status'!#REF!&gt;CP158,$CQ$3,$CP$3))))</f>
        <v>#REF!</v>
      </c>
      <c r="CN158" s="2">
        <v>53</v>
      </c>
      <c r="CO158" s="1" t="e">
        <f t="shared" si="122"/>
        <v>#REF!</v>
      </c>
      <c r="CP158" s="1" t="e">
        <f t="shared" si="130"/>
        <v>#REF!</v>
      </c>
      <c r="CQ158" s="1" t="e">
        <f t="shared" si="130"/>
        <v>#REF!</v>
      </c>
      <c r="CR158" s="1" t="e">
        <f t="shared" si="130"/>
        <v>#REF!</v>
      </c>
      <c r="CS158" s="1" t="e">
        <f t="shared" si="130"/>
        <v>#REF!</v>
      </c>
      <c r="CT158" s="1" t="e">
        <f t="shared" si="130"/>
        <v>#REF!</v>
      </c>
      <c r="CU158" s="1" t="e">
        <f t="shared" si="130"/>
        <v>#REF!</v>
      </c>
      <c r="CW158" s="2">
        <v>53</v>
      </c>
      <c r="CX158" s="1" t="e">
        <f t="shared" si="123"/>
        <v>#REF!</v>
      </c>
      <c r="CY158" s="1" t="e">
        <f t="shared" si="91"/>
        <v>#REF!</v>
      </c>
      <c r="CZ158" s="1" t="e">
        <f t="shared" si="91"/>
        <v>#REF!</v>
      </c>
      <c r="DA158" s="1" t="e">
        <f t="shared" si="91"/>
        <v>#REF!</v>
      </c>
      <c r="DB158" s="1" t="e">
        <f t="shared" si="91"/>
        <v>#REF!</v>
      </c>
      <c r="DC158" s="1" t="e">
        <f t="shared" si="91"/>
        <v>#REF!</v>
      </c>
      <c r="DD158" s="1" t="e">
        <f t="shared" si="91"/>
        <v>#REF!</v>
      </c>
    </row>
    <row r="159" ht="15" customHeight="1">
      <c r="A159" s="47">
        <v>17.100000000000001</v>
      </c>
      <c r="B159" s="26">
        <v>10</v>
      </c>
      <c r="C159" s="26">
        <v>214</v>
      </c>
      <c r="D159" s="5"/>
      <c r="E159" s="48">
        <v>15.6</v>
      </c>
      <c r="F159" s="48">
        <f t="shared" si="115"/>
        <v>15.699999999999999</v>
      </c>
      <c r="G159" s="48">
        <v>17.100000000000001</v>
      </c>
      <c r="H159" s="48">
        <f t="shared" si="116"/>
        <v>17.200000000000003</v>
      </c>
      <c r="I159" s="48">
        <v>29.199999999999999</v>
      </c>
      <c r="J159" s="48">
        <f t="shared" si="117"/>
        <v>29.300000000000001</v>
      </c>
      <c r="K159" s="49">
        <v>35.399999999999999</v>
      </c>
      <c r="L159" s="49">
        <f t="shared" si="118"/>
        <v>35.5</v>
      </c>
      <c r="M159" s="3"/>
      <c r="N159" s="48">
        <v>14.6</v>
      </c>
      <c r="O159" s="48">
        <f t="shared" si="119"/>
        <v>14.699999999999999</v>
      </c>
      <c r="P159" s="49">
        <v>16.300000000000001</v>
      </c>
      <c r="Q159" s="49">
        <f t="shared" si="120"/>
        <v>16.400000000000002</v>
      </c>
      <c r="R159" s="49">
        <v>29.5</v>
      </c>
      <c r="S159" s="49">
        <f t="shared" si="94"/>
        <v>29.600000000000001</v>
      </c>
      <c r="T159" s="49">
        <v>36.299999999999997</v>
      </c>
      <c r="U159" s="49">
        <f t="shared" si="121"/>
        <v>36.399999999999999</v>
      </c>
      <c r="Y159" s="2">
        <v>54</v>
      </c>
      <c r="Z159" s="2" t="e">
        <f t="shared" si="132"/>
        <v>#REF!</v>
      </c>
      <c r="AA159" s="2" t="e">
        <f t="shared" si="81"/>
        <v>#REF!</v>
      </c>
      <c r="AB159" s="2" t="e">
        <f t="shared" si="82"/>
        <v>#REF!</v>
      </c>
      <c r="AC159" s="2" t="e">
        <f t="shared" si="83"/>
        <v>#REF!</v>
      </c>
      <c r="AD159" s="2" t="e">
        <f t="shared" si="84"/>
        <v>#REF!</v>
      </c>
      <c r="AE159" s="2" t="e">
        <f t="shared" si="85"/>
        <v>#REF!</v>
      </c>
      <c r="AF159" s="2" t="e">
        <f t="shared" si="86"/>
        <v>#REF!</v>
      </c>
      <c r="AG159" s="2" t="e">
        <f t="shared" si="87"/>
        <v>#REF!</v>
      </c>
      <c r="AH159" s="2" t="e">
        <f t="shared" si="88"/>
        <v>#REF!</v>
      </c>
      <c r="AJ159" s="2" t="e">
        <f>IF(#REF!="","",VLOOKUP(#REF!,$A$5:$C$173,3,))</f>
        <v>#REF!</v>
      </c>
      <c r="AK159" s="2" t="e">
        <f t="shared" si="89"/>
        <v>#REF!</v>
      </c>
      <c r="AL159" s="2" t="e">
        <f t="shared" si="89"/>
        <v>#REF!</v>
      </c>
      <c r="AM159" s="2" t="e">
        <f t="shared" si="89"/>
        <v>#REF!</v>
      </c>
      <c r="AN159" s="2" t="e">
        <f t="shared" si="89"/>
        <v>#REF!</v>
      </c>
      <c r="AO159" s="2" t="e">
        <f t="shared" si="89"/>
        <v>#REF!</v>
      </c>
      <c r="AP159" s="2" t="e">
        <f t="shared" si="89"/>
        <v>#REF!</v>
      </c>
      <c r="AQ159" s="2" t="e">
        <f t="shared" si="89"/>
        <v>#REF!</v>
      </c>
      <c r="AR159" s="2" t="e">
        <f t="shared" si="89"/>
        <v>#REF!</v>
      </c>
      <c r="BA159" s="66" t="str">
        <f t="shared" si="97"/>
        <v/>
      </c>
      <c r="BB159" s="67"/>
      <c r="BC159" s="68"/>
      <c r="BD159" s="68"/>
      <c r="BE159" s="69"/>
      <c r="BF159" s="73"/>
      <c r="BG159" s="72" t="str">
        <f t="shared" si="98"/>
        <v/>
      </c>
      <c r="BH159" s="72"/>
      <c r="BI159" s="72"/>
      <c r="BJ159" s="72" t="str">
        <f t="shared" si="99"/>
        <v/>
      </c>
      <c r="BK159" s="72" t="str">
        <f t="shared" si="100"/>
        <v/>
      </c>
      <c r="BL159" s="72" t="str">
        <f t="shared" si="101"/>
        <v/>
      </c>
      <c r="BN159" s="1" t="str">
        <f t="shared" si="124"/>
        <v/>
      </c>
      <c r="BO159" s="1">
        <f t="shared" si="125"/>
        <v>5</v>
      </c>
      <c r="BP159" s="1" t="str">
        <f t="shared" si="126"/>
        <v>F</v>
      </c>
      <c r="BQ159" s="1" t="str">
        <f t="shared" si="127"/>
        <v>0</v>
      </c>
      <c r="BT159" s="47">
        <v>17.100000000000001</v>
      </c>
      <c r="BU159" s="26">
        <v>10</v>
      </c>
      <c r="BV159" s="26">
        <v>214</v>
      </c>
      <c r="BW159" s="5"/>
      <c r="BX159" s="49">
        <v>1.534</v>
      </c>
      <c r="BY159" s="49">
        <v>1.5349999999999999</v>
      </c>
      <c r="BZ159" s="49">
        <v>1.609</v>
      </c>
      <c r="CA159" s="49">
        <v>1.6100000000000001</v>
      </c>
      <c r="CB159" s="49">
        <v>1.9099999999999999</v>
      </c>
      <c r="CC159" s="49">
        <v>1.911</v>
      </c>
      <c r="CE159" s="51">
        <v>1.431</v>
      </c>
      <c r="CF159" s="51">
        <v>1.4319999999999999</v>
      </c>
      <c r="CG159" s="51">
        <v>1.4970000000000001</v>
      </c>
      <c r="CH159" s="51">
        <v>1.4980000000000002</v>
      </c>
      <c r="CI159" s="51">
        <v>1.7630000000000001</v>
      </c>
      <c r="CJ159" s="51">
        <v>1.764</v>
      </c>
      <c r="CM159" s="1" t="e">
        <f>IF('Nutritional Status'!#REF!="","",IF('Nutritional Status'!#REF!&gt;CT159,$CU$3,IF('Nutritional Status'!#REF!&gt;CR159,$CS$3,IF('Nutritional Status'!#REF!&gt;CP159,$CQ$3,$CP$3))))</f>
        <v>#REF!</v>
      </c>
      <c r="CN159" s="2">
        <v>54</v>
      </c>
      <c r="CO159" s="1" t="e">
        <f t="shared" si="122"/>
        <v>#REF!</v>
      </c>
      <c r="CP159" s="1" t="e">
        <f t="shared" si="130"/>
        <v>#REF!</v>
      </c>
      <c r="CQ159" s="1" t="e">
        <f t="shared" si="130"/>
        <v>#REF!</v>
      </c>
      <c r="CR159" s="1" t="e">
        <f t="shared" si="130"/>
        <v>#REF!</v>
      </c>
      <c r="CS159" s="1" t="e">
        <f t="shared" si="130"/>
        <v>#REF!</v>
      </c>
      <c r="CT159" s="1" t="e">
        <f t="shared" si="130"/>
        <v>#REF!</v>
      </c>
      <c r="CU159" s="1" t="e">
        <f t="shared" si="130"/>
        <v>#REF!</v>
      </c>
      <c r="CW159" s="2">
        <v>54</v>
      </c>
      <c r="CX159" s="1" t="e">
        <f t="shared" si="123"/>
        <v>#REF!</v>
      </c>
      <c r="CY159" s="1" t="e">
        <f t="shared" si="91"/>
        <v>#REF!</v>
      </c>
      <c r="CZ159" s="1" t="e">
        <f t="shared" si="91"/>
        <v>#REF!</v>
      </c>
      <c r="DA159" s="1" t="e">
        <f t="shared" si="91"/>
        <v>#REF!</v>
      </c>
      <c r="DB159" s="1" t="e">
        <f t="shared" si="91"/>
        <v>#REF!</v>
      </c>
      <c r="DC159" s="1" t="e">
        <f t="shared" si="91"/>
        <v>#REF!</v>
      </c>
      <c r="DD159" s="1" t="e">
        <f t="shared" si="91"/>
        <v>#REF!</v>
      </c>
    </row>
    <row r="160" ht="15" customHeight="1">
      <c r="A160" s="47">
        <v>17.109999999999999</v>
      </c>
      <c r="B160" s="26">
        <v>11</v>
      </c>
      <c r="C160" s="26">
        <v>215</v>
      </c>
      <c r="D160" s="5"/>
      <c r="E160" s="48">
        <v>15.6</v>
      </c>
      <c r="F160" s="48">
        <f t="shared" si="115"/>
        <v>15.699999999999999</v>
      </c>
      <c r="G160" s="48">
        <v>17.199999999999999</v>
      </c>
      <c r="H160" s="48">
        <f t="shared" si="116"/>
        <v>17.300000000000001</v>
      </c>
      <c r="I160" s="48">
        <v>29.199999999999999</v>
      </c>
      <c r="J160" s="48">
        <f t="shared" si="117"/>
        <v>29.300000000000001</v>
      </c>
      <c r="K160" s="49">
        <v>35.399999999999999</v>
      </c>
      <c r="L160" s="49">
        <f t="shared" si="118"/>
        <v>35.5</v>
      </c>
      <c r="M160" s="3"/>
      <c r="N160" s="48">
        <v>14.6</v>
      </c>
      <c r="O160" s="48">
        <f t="shared" si="119"/>
        <v>14.699999999999999</v>
      </c>
      <c r="P160" s="49">
        <v>16.300000000000001</v>
      </c>
      <c r="Q160" s="49">
        <f t="shared" si="120"/>
        <v>16.400000000000002</v>
      </c>
      <c r="R160" s="49">
        <v>29.5</v>
      </c>
      <c r="S160" s="49">
        <f t="shared" si="94"/>
        <v>29.600000000000001</v>
      </c>
      <c r="T160" s="49">
        <v>36.299999999999997</v>
      </c>
      <c r="U160" s="49">
        <f t="shared" si="121"/>
        <v>36.399999999999999</v>
      </c>
      <c r="Y160" s="2">
        <v>55</v>
      </c>
      <c r="Z160" s="2" t="e">
        <f t="shared" si="132"/>
        <v>#REF!</v>
      </c>
      <c r="AA160" s="2" t="e">
        <f t="shared" si="81"/>
        <v>#REF!</v>
      </c>
      <c r="AB160" s="2" t="e">
        <f t="shared" si="82"/>
        <v>#REF!</v>
      </c>
      <c r="AC160" s="2" t="e">
        <f t="shared" si="83"/>
        <v>#REF!</v>
      </c>
      <c r="AD160" s="2" t="e">
        <f t="shared" si="84"/>
        <v>#REF!</v>
      </c>
      <c r="AE160" s="2" t="e">
        <f t="shared" si="85"/>
        <v>#REF!</v>
      </c>
      <c r="AF160" s="2" t="e">
        <f t="shared" si="86"/>
        <v>#REF!</v>
      </c>
      <c r="AG160" s="2" t="e">
        <f t="shared" si="87"/>
        <v>#REF!</v>
      </c>
      <c r="AH160" s="2" t="e">
        <f t="shared" si="88"/>
        <v>#REF!</v>
      </c>
      <c r="AJ160" s="2" t="e">
        <f>IF(#REF!="","",VLOOKUP(#REF!,$A$5:$C$173,3,))</f>
        <v>#REF!</v>
      </c>
      <c r="AK160" s="2" t="e">
        <f t="shared" si="89"/>
        <v>#REF!</v>
      </c>
      <c r="AL160" s="2" t="e">
        <f t="shared" si="89"/>
        <v>#REF!</v>
      </c>
      <c r="AM160" s="2" t="e">
        <f t="shared" si="89"/>
        <v>#REF!</v>
      </c>
      <c r="AN160" s="2" t="e">
        <f t="shared" si="89"/>
        <v>#REF!</v>
      </c>
      <c r="AO160" s="2" t="e">
        <f t="shared" si="89"/>
        <v>#REF!</v>
      </c>
      <c r="AP160" s="2" t="e">
        <f t="shared" si="89"/>
        <v>#REF!</v>
      </c>
      <c r="AQ160" s="2" t="e">
        <f t="shared" si="89"/>
        <v>#REF!</v>
      </c>
      <c r="AR160" s="2" t="e">
        <f t="shared" si="89"/>
        <v>#REF!</v>
      </c>
      <c r="BA160" s="66" t="str">
        <f t="shared" si="97"/>
        <v/>
      </c>
      <c r="BB160" s="67"/>
      <c r="BC160" s="68"/>
      <c r="BD160" s="68"/>
      <c r="BE160" s="69"/>
      <c r="BF160" s="73"/>
      <c r="BG160" s="72" t="str">
        <f t="shared" si="98"/>
        <v/>
      </c>
      <c r="BH160" s="72"/>
      <c r="BI160" s="72"/>
      <c r="BJ160" s="72" t="str">
        <f t="shared" si="99"/>
        <v/>
      </c>
      <c r="BK160" s="72" t="str">
        <f t="shared" si="100"/>
        <v/>
      </c>
      <c r="BL160" s="72" t="str">
        <f t="shared" si="101"/>
        <v/>
      </c>
      <c r="BN160" s="1" t="str">
        <f t="shared" si="124"/>
        <v/>
      </c>
      <c r="BO160" s="1">
        <f t="shared" si="125"/>
        <v>5</v>
      </c>
      <c r="BP160" s="1" t="str">
        <f t="shared" si="126"/>
        <v>F</v>
      </c>
      <c r="BQ160" s="1" t="str">
        <f t="shared" si="127"/>
        <v>0</v>
      </c>
      <c r="BT160" s="47">
        <v>17.109999999999999</v>
      </c>
      <c r="BU160" s="26">
        <v>11</v>
      </c>
      <c r="BV160" s="26">
        <v>215</v>
      </c>
      <c r="BW160" s="5"/>
      <c r="BX160" s="49">
        <v>1.5349999999999999</v>
      </c>
      <c r="BY160" s="49">
        <v>1.536</v>
      </c>
      <c r="BZ160" s="49">
        <v>1.6100000000000001</v>
      </c>
      <c r="CA160" s="49">
        <v>1.611</v>
      </c>
      <c r="CB160" s="49">
        <v>1.911</v>
      </c>
      <c r="CC160" s="49">
        <v>1.9119999999999999</v>
      </c>
      <c r="CE160" s="51">
        <v>1.431</v>
      </c>
      <c r="CF160" s="51">
        <v>1.4319999999999999</v>
      </c>
      <c r="CG160" s="51">
        <v>1.4970000000000001</v>
      </c>
      <c r="CH160" s="51">
        <v>1.4980000000000002</v>
      </c>
      <c r="CI160" s="51">
        <v>1.7630000000000001</v>
      </c>
      <c r="CJ160" s="51">
        <v>1.764</v>
      </c>
      <c r="CM160" s="1" t="e">
        <f>IF('Nutritional Status'!#REF!="","",IF('Nutritional Status'!#REF!&gt;CT160,$CU$3,IF('Nutritional Status'!#REF!&gt;CR160,$CS$3,IF('Nutritional Status'!#REF!&gt;CP160,$CQ$3,$CP$3))))</f>
        <v>#REF!</v>
      </c>
      <c r="CN160" s="2">
        <v>55</v>
      </c>
      <c r="CO160" s="1" t="e">
        <f t="shared" si="122"/>
        <v>#REF!</v>
      </c>
      <c r="CP160" s="1" t="e">
        <f t="shared" si="130"/>
        <v>#REF!</v>
      </c>
      <c r="CQ160" s="1" t="e">
        <f t="shared" si="130"/>
        <v>#REF!</v>
      </c>
      <c r="CR160" s="1" t="e">
        <f t="shared" si="130"/>
        <v>#REF!</v>
      </c>
      <c r="CS160" s="1" t="e">
        <f t="shared" si="130"/>
        <v>#REF!</v>
      </c>
      <c r="CT160" s="1" t="e">
        <f t="shared" si="130"/>
        <v>#REF!</v>
      </c>
      <c r="CU160" s="1" t="e">
        <f t="shared" si="130"/>
        <v>#REF!</v>
      </c>
      <c r="CW160" s="2">
        <v>55</v>
      </c>
      <c r="CX160" s="1" t="e">
        <f t="shared" si="123"/>
        <v>#REF!</v>
      </c>
      <c r="CY160" s="1" t="e">
        <f t="shared" si="91"/>
        <v>#REF!</v>
      </c>
      <c r="CZ160" s="1" t="e">
        <f t="shared" si="91"/>
        <v>#REF!</v>
      </c>
      <c r="DA160" s="1" t="e">
        <f t="shared" si="91"/>
        <v>#REF!</v>
      </c>
      <c r="DB160" s="1" t="e">
        <f t="shared" si="91"/>
        <v>#REF!</v>
      </c>
      <c r="DC160" s="1" t="e">
        <f t="shared" si="91"/>
        <v>#REF!</v>
      </c>
      <c r="DD160" s="1" t="e">
        <f t="shared" si="91"/>
        <v>#REF!</v>
      </c>
    </row>
    <row r="161" ht="15" customHeight="1">
      <c r="A161" s="47">
        <v>18</v>
      </c>
      <c r="B161" s="26">
        <v>0</v>
      </c>
      <c r="C161" s="26">
        <v>216</v>
      </c>
      <c r="D161" s="5"/>
      <c r="E161" s="48">
        <v>15.6</v>
      </c>
      <c r="F161" s="48">
        <f t="shared" si="115"/>
        <v>15.699999999999999</v>
      </c>
      <c r="G161" s="48">
        <v>17.199999999999999</v>
      </c>
      <c r="H161" s="48">
        <f t="shared" si="116"/>
        <v>17.300000000000001</v>
      </c>
      <c r="I161" s="48">
        <v>29.199999999999999</v>
      </c>
      <c r="J161" s="48">
        <f t="shared" si="117"/>
        <v>29.300000000000001</v>
      </c>
      <c r="K161" s="49">
        <v>35.399999999999999</v>
      </c>
      <c r="L161" s="49">
        <f t="shared" si="118"/>
        <v>35.5</v>
      </c>
      <c r="M161" s="3"/>
      <c r="N161" s="48">
        <v>14.6</v>
      </c>
      <c r="O161" s="48">
        <f t="shared" si="119"/>
        <v>14.699999999999999</v>
      </c>
      <c r="P161" s="49">
        <v>16.300000000000001</v>
      </c>
      <c r="Q161" s="49">
        <f t="shared" si="120"/>
        <v>16.400000000000002</v>
      </c>
      <c r="R161" s="49">
        <v>29.5</v>
      </c>
      <c r="S161" s="49">
        <f t="shared" si="94"/>
        <v>29.600000000000001</v>
      </c>
      <c r="T161" s="49">
        <v>36.299999999999997</v>
      </c>
      <c r="U161" s="49">
        <f t="shared" si="121"/>
        <v>36.399999999999999</v>
      </c>
      <c r="Y161" s="2">
        <v>56</v>
      </c>
      <c r="Z161" s="2" t="e">
        <f t="shared" si="132"/>
        <v>#REF!</v>
      </c>
      <c r="AA161" s="2" t="e">
        <f t="shared" si="81"/>
        <v>#REF!</v>
      </c>
      <c r="AB161" s="2" t="e">
        <f t="shared" si="82"/>
        <v>#REF!</v>
      </c>
      <c r="AC161" s="2" t="e">
        <f t="shared" si="83"/>
        <v>#REF!</v>
      </c>
      <c r="AD161" s="2" t="e">
        <f t="shared" si="84"/>
        <v>#REF!</v>
      </c>
      <c r="AE161" s="2" t="e">
        <f t="shared" si="85"/>
        <v>#REF!</v>
      </c>
      <c r="AF161" s="2" t="e">
        <f t="shared" si="86"/>
        <v>#REF!</v>
      </c>
      <c r="AG161" s="2" t="e">
        <f t="shared" si="87"/>
        <v>#REF!</v>
      </c>
      <c r="AH161" s="2" t="e">
        <f t="shared" si="88"/>
        <v>#REF!</v>
      </c>
      <c r="AJ161" s="2" t="e">
        <f>IF(#REF!="","",VLOOKUP(#REF!,$A$5:$C$173,3,))</f>
        <v>#REF!</v>
      </c>
      <c r="AK161" s="2" t="e">
        <f t="shared" si="89"/>
        <v>#REF!</v>
      </c>
      <c r="AL161" s="2" t="e">
        <f t="shared" si="89"/>
        <v>#REF!</v>
      </c>
      <c r="AM161" s="2" t="e">
        <f t="shared" si="89"/>
        <v>#REF!</v>
      </c>
      <c r="AN161" s="2" t="e">
        <f t="shared" si="89"/>
        <v>#REF!</v>
      </c>
      <c r="AO161" s="2" t="e">
        <f t="shared" si="89"/>
        <v>#REF!</v>
      </c>
      <c r="AP161" s="2" t="e">
        <f t="shared" si="89"/>
        <v>#REF!</v>
      </c>
      <c r="AQ161" s="2" t="e">
        <f t="shared" si="89"/>
        <v>#REF!</v>
      </c>
      <c r="AR161" s="2" t="e">
        <f t="shared" si="89"/>
        <v>#REF!</v>
      </c>
      <c r="BA161" s="66" t="str">
        <f t="shared" si="97"/>
        <v/>
      </c>
      <c r="BB161" s="67"/>
      <c r="BC161" s="68"/>
      <c r="BD161" s="68"/>
      <c r="BE161" s="69"/>
      <c r="BF161" s="73"/>
      <c r="BG161" s="72" t="str">
        <f t="shared" si="98"/>
        <v/>
      </c>
      <c r="BH161" s="72"/>
      <c r="BI161" s="72"/>
      <c r="BJ161" s="72" t="str">
        <f t="shared" si="99"/>
        <v/>
      </c>
      <c r="BK161" s="72" t="str">
        <f t="shared" si="100"/>
        <v/>
      </c>
      <c r="BL161" s="72" t="str">
        <f t="shared" si="101"/>
        <v/>
      </c>
      <c r="BN161" s="1" t="str">
        <f t="shared" si="124"/>
        <v/>
      </c>
      <c r="BO161" s="1">
        <f t="shared" si="125"/>
        <v>5</v>
      </c>
      <c r="BP161" s="1" t="str">
        <f t="shared" si="126"/>
        <v>F</v>
      </c>
      <c r="BQ161" s="1" t="str">
        <f t="shared" si="127"/>
        <v>0</v>
      </c>
      <c r="BT161" s="47">
        <v>18</v>
      </c>
      <c r="BU161" s="26">
        <v>0</v>
      </c>
      <c r="BV161" s="26">
        <v>216</v>
      </c>
      <c r="BW161" s="5"/>
      <c r="BX161" s="49">
        <v>1.536</v>
      </c>
      <c r="BY161" s="49">
        <v>1.5369999999999999</v>
      </c>
      <c r="BZ161" s="49">
        <v>1.611</v>
      </c>
      <c r="CA161" s="49">
        <v>1.6119999999999999</v>
      </c>
      <c r="CB161" s="49">
        <v>1.911</v>
      </c>
      <c r="CC161" s="49">
        <v>1.9119999999999999</v>
      </c>
      <c r="CE161" s="51">
        <v>1.431</v>
      </c>
      <c r="CF161" s="51">
        <v>1.4319999999999999</v>
      </c>
      <c r="CG161" s="51">
        <v>1.4970000000000001</v>
      </c>
      <c r="CH161" s="51">
        <v>1.4980000000000002</v>
      </c>
      <c r="CI161" s="51">
        <v>1.7630000000000001</v>
      </c>
      <c r="CJ161" s="51">
        <v>1.764</v>
      </c>
      <c r="CM161" s="1" t="e">
        <f>IF('Nutritional Status'!#REF!="","",IF('Nutritional Status'!#REF!&gt;CT161,$CU$3,IF('Nutritional Status'!#REF!&gt;CR161,$CS$3,IF('Nutritional Status'!#REF!&gt;CP161,$CQ$3,$CP$3))))</f>
        <v>#REF!</v>
      </c>
      <c r="CN161" s="2">
        <v>56</v>
      </c>
      <c r="CO161" s="1" t="e">
        <f t="shared" si="122"/>
        <v>#REF!</v>
      </c>
      <c r="CP161" s="1" t="e">
        <f t="shared" si="130"/>
        <v>#REF!</v>
      </c>
      <c r="CQ161" s="1" t="e">
        <f t="shared" si="130"/>
        <v>#REF!</v>
      </c>
      <c r="CR161" s="1" t="e">
        <f t="shared" si="130"/>
        <v>#REF!</v>
      </c>
      <c r="CS161" s="1" t="e">
        <f t="shared" si="130"/>
        <v>#REF!</v>
      </c>
      <c r="CT161" s="1" t="e">
        <f t="shared" si="130"/>
        <v>#REF!</v>
      </c>
      <c r="CU161" s="1" t="e">
        <f t="shared" si="130"/>
        <v>#REF!</v>
      </c>
      <c r="CW161" s="2">
        <v>56</v>
      </c>
      <c r="CX161" s="1" t="e">
        <f t="shared" si="123"/>
        <v>#REF!</v>
      </c>
      <c r="CY161" s="1" t="e">
        <f t="shared" si="91"/>
        <v>#REF!</v>
      </c>
      <c r="CZ161" s="1" t="e">
        <f t="shared" si="91"/>
        <v>#REF!</v>
      </c>
      <c r="DA161" s="1" t="e">
        <f t="shared" si="91"/>
        <v>#REF!</v>
      </c>
      <c r="DB161" s="1" t="e">
        <f t="shared" si="91"/>
        <v>#REF!</v>
      </c>
      <c r="DC161" s="1" t="e">
        <f t="shared" si="91"/>
        <v>#REF!</v>
      </c>
      <c r="DD161" s="1" t="e">
        <f t="shared" si="91"/>
        <v>#REF!</v>
      </c>
    </row>
    <row r="162" ht="15" customHeight="1">
      <c r="A162" s="47">
        <v>18.010000000000002</v>
      </c>
      <c r="B162" s="26">
        <v>1</v>
      </c>
      <c r="C162" s="26">
        <v>217</v>
      </c>
      <c r="D162" s="5"/>
      <c r="E162" s="48">
        <v>15.6</v>
      </c>
      <c r="F162" s="48">
        <f t="shared" si="115"/>
        <v>15.699999999999999</v>
      </c>
      <c r="G162" s="48">
        <v>17.199999999999999</v>
      </c>
      <c r="H162" s="48">
        <f t="shared" si="116"/>
        <v>17.300000000000001</v>
      </c>
      <c r="I162" s="48">
        <v>29.300000000000001</v>
      </c>
      <c r="J162" s="48">
        <f t="shared" si="117"/>
        <v>29.400000000000002</v>
      </c>
      <c r="K162" s="49">
        <v>35.399999999999999</v>
      </c>
      <c r="L162" s="49">
        <f t="shared" si="118"/>
        <v>35.5</v>
      </c>
      <c r="M162" s="3"/>
      <c r="N162" s="48">
        <v>14.6</v>
      </c>
      <c r="O162" s="48">
        <f t="shared" si="119"/>
        <v>14.699999999999999</v>
      </c>
      <c r="P162" s="49">
        <v>16.399999999999999</v>
      </c>
      <c r="Q162" s="49">
        <f t="shared" si="120"/>
        <v>16.5</v>
      </c>
      <c r="R162" s="49">
        <v>29.5</v>
      </c>
      <c r="S162" s="49">
        <f t="shared" si="94"/>
        <v>29.600000000000001</v>
      </c>
      <c r="T162" s="49">
        <v>36.299999999999997</v>
      </c>
      <c r="U162" s="49">
        <f t="shared" si="121"/>
        <v>36.399999999999999</v>
      </c>
      <c r="Y162" s="2">
        <v>57</v>
      </c>
      <c r="Z162" s="2" t="e">
        <f t="shared" si="132"/>
        <v>#REF!</v>
      </c>
      <c r="AA162" s="2" t="e">
        <f t="shared" si="81"/>
        <v>#REF!</v>
      </c>
      <c r="AB162" s="2" t="e">
        <f t="shared" si="82"/>
        <v>#REF!</v>
      </c>
      <c r="AC162" s="2" t="e">
        <f t="shared" si="83"/>
        <v>#REF!</v>
      </c>
      <c r="AD162" s="2" t="e">
        <f t="shared" si="84"/>
        <v>#REF!</v>
      </c>
      <c r="AE162" s="2" t="e">
        <f t="shared" si="85"/>
        <v>#REF!</v>
      </c>
      <c r="AF162" s="2" t="e">
        <f t="shared" si="86"/>
        <v>#REF!</v>
      </c>
      <c r="AG162" s="2" t="e">
        <f t="shared" si="87"/>
        <v>#REF!</v>
      </c>
      <c r="AH162" s="2" t="e">
        <f t="shared" si="88"/>
        <v>#REF!</v>
      </c>
      <c r="AJ162" s="2" t="e">
        <f>IF(#REF!="","",VLOOKUP(#REF!,$A$5:$C$173,3,))</f>
        <v>#REF!</v>
      </c>
      <c r="AK162" s="2" t="e">
        <f t="shared" si="89"/>
        <v>#REF!</v>
      </c>
      <c r="AL162" s="2" t="e">
        <f t="shared" si="89"/>
        <v>#REF!</v>
      </c>
      <c r="AM162" s="2" t="e">
        <f t="shared" si="89"/>
        <v>#REF!</v>
      </c>
      <c r="AN162" s="2" t="e">
        <f t="shared" si="89"/>
        <v>#REF!</v>
      </c>
      <c r="AO162" s="2" t="e">
        <f t="shared" si="89"/>
        <v>#REF!</v>
      </c>
      <c r="AP162" s="2" t="e">
        <f t="shared" si="89"/>
        <v>#REF!</v>
      </c>
      <c r="AQ162" s="2" t="e">
        <f t="shared" si="89"/>
        <v>#REF!</v>
      </c>
      <c r="AR162" s="2" t="e">
        <f t="shared" si="89"/>
        <v>#REF!</v>
      </c>
      <c r="BA162" s="66" t="str">
        <f t="shared" si="97"/>
        <v/>
      </c>
      <c r="BB162" s="67"/>
      <c r="BC162" s="68"/>
      <c r="BD162" s="68"/>
      <c r="BE162" s="69"/>
      <c r="BF162" s="73"/>
      <c r="BG162" s="72" t="str">
        <f t="shared" si="98"/>
        <v/>
      </c>
      <c r="BH162" s="72"/>
      <c r="BI162" s="72"/>
      <c r="BJ162" s="72" t="str">
        <f t="shared" si="99"/>
        <v/>
      </c>
      <c r="BK162" s="72" t="str">
        <f t="shared" si="100"/>
        <v/>
      </c>
      <c r="BL162" s="72" t="str">
        <f t="shared" si="101"/>
        <v/>
      </c>
      <c r="BN162" s="1" t="str">
        <f t="shared" si="124"/>
        <v/>
      </c>
      <c r="BO162" s="1">
        <f t="shared" si="125"/>
        <v>5</v>
      </c>
      <c r="BP162" s="1" t="str">
        <f t="shared" si="126"/>
        <v>F</v>
      </c>
      <c r="BQ162" s="1" t="str">
        <f t="shared" si="127"/>
        <v>0</v>
      </c>
      <c r="BT162" s="47">
        <v>18.010000000000002</v>
      </c>
      <c r="BU162" s="26">
        <v>1</v>
      </c>
      <c r="BV162" s="26">
        <v>217</v>
      </c>
      <c r="BW162" s="5"/>
      <c r="BX162" s="49">
        <v>1.5369999999999999</v>
      </c>
      <c r="BY162" s="49">
        <v>1.5379999999999998</v>
      </c>
      <c r="BZ162" s="49">
        <v>1.6120000000000001</v>
      </c>
      <c r="CA162" s="49">
        <v>1.6130000000000002</v>
      </c>
      <c r="CB162" s="49">
        <v>1.911</v>
      </c>
      <c r="CC162" s="49">
        <v>1.9119999999999999</v>
      </c>
      <c r="CE162" s="51">
        <v>1.4320000000000002</v>
      </c>
      <c r="CF162" s="51">
        <v>1.4330000000000001</v>
      </c>
      <c r="CG162" s="51">
        <v>1.4980000000000002</v>
      </c>
      <c r="CH162" s="51">
        <v>1.4990000000000001</v>
      </c>
      <c r="CI162" s="51">
        <v>1.7630000000000001</v>
      </c>
      <c r="CJ162" s="51">
        <v>1.764</v>
      </c>
      <c r="CM162" s="1" t="e">
        <f>IF('Nutritional Status'!#REF!="","",IF('Nutritional Status'!#REF!&gt;CT162,$CU$3,IF('Nutritional Status'!#REF!&gt;CR162,$CS$3,IF('Nutritional Status'!#REF!&gt;CP162,$CQ$3,$CP$3))))</f>
        <v>#REF!</v>
      </c>
      <c r="CN162" s="2">
        <v>57</v>
      </c>
      <c r="CO162" s="1" t="e">
        <f t="shared" si="122"/>
        <v>#REF!</v>
      </c>
      <c r="CP162" s="1" t="e">
        <f t="shared" si="130"/>
        <v>#REF!</v>
      </c>
      <c r="CQ162" s="1" t="e">
        <f t="shared" si="130"/>
        <v>#REF!</v>
      </c>
      <c r="CR162" s="1" t="e">
        <f t="shared" si="130"/>
        <v>#REF!</v>
      </c>
      <c r="CS162" s="1" t="e">
        <f t="shared" si="130"/>
        <v>#REF!</v>
      </c>
      <c r="CT162" s="1" t="e">
        <f t="shared" si="130"/>
        <v>#REF!</v>
      </c>
      <c r="CU162" s="1" t="e">
        <f t="shared" si="130"/>
        <v>#REF!</v>
      </c>
      <c r="CW162" s="2">
        <v>57</v>
      </c>
      <c r="CX162" s="1" t="e">
        <f t="shared" si="123"/>
        <v>#REF!</v>
      </c>
      <c r="CY162" s="1" t="e">
        <f t="shared" si="91"/>
        <v>#REF!</v>
      </c>
      <c r="CZ162" s="1" t="e">
        <f t="shared" si="91"/>
        <v>#REF!</v>
      </c>
      <c r="DA162" s="1" t="e">
        <f t="shared" si="91"/>
        <v>#REF!</v>
      </c>
      <c r="DB162" s="1" t="e">
        <f t="shared" si="91"/>
        <v>#REF!</v>
      </c>
      <c r="DC162" s="1" t="e">
        <f t="shared" si="91"/>
        <v>#REF!</v>
      </c>
      <c r="DD162" s="1" t="e">
        <f t="shared" si="91"/>
        <v>#REF!</v>
      </c>
    </row>
    <row r="163" ht="15" customHeight="1">
      <c r="A163" s="47">
        <v>18.02</v>
      </c>
      <c r="B163" s="26">
        <v>2</v>
      </c>
      <c r="C163" s="26">
        <v>218</v>
      </c>
      <c r="D163" s="5"/>
      <c r="E163" s="48">
        <v>15.6</v>
      </c>
      <c r="F163" s="48">
        <f t="shared" si="115"/>
        <v>15.699999999999999</v>
      </c>
      <c r="G163" s="48">
        <v>17.199999999999999</v>
      </c>
      <c r="H163" s="48">
        <f t="shared" si="116"/>
        <v>17.300000000000001</v>
      </c>
      <c r="I163" s="48">
        <v>29.300000000000001</v>
      </c>
      <c r="J163" s="48">
        <f t="shared" si="117"/>
        <v>29.400000000000002</v>
      </c>
      <c r="K163" s="49">
        <v>35.5</v>
      </c>
      <c r="L163" s="49">
        <f t="shared" si="118"/>
        <v>35.600000000000001</v>
      </c>
      <c r="M163" s="3"/>
      <c r="N163" s="48">
        <v>14.6</v>
      </c>
      <c r="O163" s="48">
        <f t="shared" si="119"/>
        <v>14.699999999999999</v>
      </c>
      <c r="P163" s="49">
        <v>16.399999999999999</v>
      </c>
      <c r="Q163" s="49">
        <f t="shared" si="120"/>
        <v>16.5</v>
      </c>
      <c r="R163" s="49">
        <v>29.600000000000001</v>
      </c>
      <c r="S163" s="49">
        <f t="shared" si="94"/>
        <v>29.700000000000003</v>
      </c>
      <c r="T163" s="49">
        <v>36.299999999999997</v>
      </c>
      <c r="U163" s="49">
        <f t="shared" si="121"/>
        <v>36.399999999999999</v>
      </c>
      <c r="Y163" s="2">
        <v>58</v>
      </c>
      <c r="Z163" s="2" t="str">
        <f t="shared" ref="Z163:Z165" si="133">IF('Nutritional Status'!C103="","",VLOOKUP('Nutritional Status'!#REF!,$A$5:$C$173,3,))</f>
        <v/>
      </c>
      <c r="AA163" s="2" t="str">
        <f t="shared" si="81"/>
        <v/>
      </c>
      <c r="AB163" s="2" t="str">
        <f t="shared" si="82"/>
        <v/>
      </c>
      <c r="AC163" s="2" t="str">
        <f t="shared" si="83"/>
        <v/>
      </c>
      <c r="AD163" s="2" t="str">
        <f t="shared" si="84"/>
        <v/>
      </c>
      <c r="AE163" s="2" t="str">
        <f t="shared" si="85"/>
        <v/>
      </c>
      <c r="AF163" s="2" t="str">
        <f t="shared" si="86"/>
        <v/>
      </c>
      <c r="AG163" s="2" t="str">
        <f t="shared" si="87"/>
        <v/>
      </c>
      <c r="AH163" s="2" t="str">
        <f t="shared" si="88"/>
        <v/>
      </c>
      <c r="AJ163" s="2" t="e">
        <f>IF(#REF!="","",VLOOKUP(#REF!,$A$5:$C$173,3,))</f>
        <v>#REF!</v>
      </c>
      <c r="AK163" s="2" t="e">
        <f t="shared" si="89"/>
        <v>#REF!</v>
      </c>
      <c r="AL163" s="2" t="e">
        <f t="shared" si="89"/>
        <v>#REF!</v>
      </c>
      <c r="AM163" s="2" t="e">
        <f t="shared" si="89"/>
        <v>#REF!</v>
      </c>
      <c r="AN163" s="2" t="e">
        <f t="shared" si="89"/>
        <v>#REF!</v>
      </c>
      <c r="AO163" s="2" t="e">
        <f t="shared" si="89"/>
        <v>#REF!</v>
      </c>
      <c r="AP163" s="2" t="e">
        <f t="shared" si="89"/>
        <v>#REF!</v>
      </c>
      <c r="AQ163" s="2" t="e">
        <f t="shared" si="89"/>
        <v>#REF!</v>
      </c>
      <c r="AR163" s="2" t="e">
        <f t="shared" si="89"/>
        <v>#REF!</v>
      </c>
      <c r="BA163" s="66" t="str">
        <f t="shared" si="97"/>
        <v/>
      </c>
      <c r="BB163" s="67"/>
      <c r="BC163" s="68"/>
      <c r="BD163" s="68"/>
      <c r="BE163" s="69"/>
      <c r="BF163" s="73"/>
      <c r="BG163" s="72" t="str">
        <f t="shared" si="98"/>
        <v/>
      </c>
      <c r="BH163" s="72"/>
      <c r="BI163" s="72"/>
      <c r="BJ163" s="72" t="str">
        <f t="shared" si="99"/>
        <v/>
      </c>
      <c r="BK163" s="72" t="str">
        <f t="shared" si="100"/>
        <v/>
      </c>
      <c r="BL163" s="72" t="str">
        <f t="shared" si="101"/>
        <v/>
      </c>
      <c r="BN163" s="1" t="str">
        <f t="shared" si="124"/>
        <v/>
      </c>
      <c r="BO163" s="1">
        <f t="shared" si="125"/>
        <v>5</v>
      </c>
      <c r="BP163" s="1" t="str">
        <f t="shared" si="126"/>
        <v>F</v>
      </c>
      <c r="BQ163" s="1" t="str">
        <f t="shared" si="127"/>
        <v>0</v>
      </c>
      <c r="BT163" s="47">
        <v>18.02</v>
      </c>
      <c r="BU163" s="26">
        <v>2</v>
      </c>
      <c r="BV163" s="26">
        <v>218</v>
      </c>
      <c r="BW163" s="5"/>
      <c r="BX163" s="49">
        <v>1.538</v>
      </c>
      <c r="BY163" s="49">
        <v>1.5390000000000001</v>
      </c>
      <c r="BZ163" s="49">
        <v>1.6130000000000002</v>
      </c>
      <c r="CA163" s="49">
        <v>1.6140000000000001</v>
      </c>
      <c r="CB163" s="49">
        <v>1.911</v>
      </c>
      <c r="CC163" s="49">
        <v>1.9119999999999999</v>
      </c>
      <c r="CE163" s="51">
        <v>1.4320000000000002</v>
      </c>
      <c r="CF163" s="51">
        <v>1.4330000000000001</v>
      </c>
      <c r="CG163" s="51">
        <v>1.4980000000000002</v>
      </c>
      <c r="CH163" s="51">
        <v>1.4990000000000001</v>
      </c>
      <c r="CI163" s="51">
        <v>1.7630000000000001</v>
      </c>
      <c r="CJ163" s="51">
        <v>1.764</v>
      </c>
      <c r="CM163" s="1" t="e">
        <f>IF('Nutritional Status'!#REF!="","",IF('Nutritional Status'!#REF!&gt;CT163,$CU$3,IF('Nutritional Status'!#REF!&gt;CR163,$CS$3,IF('Nutritional Status'!#REF!&gt;CP163,$CQ$3,$CP$3))))</f>
        <v>#REF!</v>
      </c>
      <c r="CN163" s="2">
        <v>58</v>
      </c>
      <c r="CO163" s="1" t="str">
        <f t="shared" si="122"/>
        <v/>
      </c>
      <c r="CP163" s="1" t="str">
        <f t="shared" si="130"/>
        <v/>
      </c>
      <c r="CQ163" s="1" t="str">
        <f t="shared" si="130"/>
        <v/>
      </c>
      <c r="CR163" s="1" t="str">
        <f t="shared" si="130"/>
        <v/>
      </c>
      <c r="CS163" s="1" t="str">
        <f t="shared" si="130"/>
        <v/>
      </c>
      <c r="CT163" s="1" t="str">
        <f t="shared" si="130"/>
        <v/>
      </c>
      <c r="CU163" s="1" t="str">
        <f t="shared" si="130"/>
        <v/>
      </c>
      <c r="CW163" s="2">
        <v>58</v>
      </c>
      <c r="CX163" s="1" t="e">
        <f t="shared" si="123"/>
        <v>#REF!</v>
      </c>
      <c r="CY163" s="1" t="e">
        <f t="shared" si="91"/>
        <v>#REF!</v>
      </c>
      <c r="CZ163" s="1" t="e">
        <f t="shared" si="91"/>
        <v>#REF!</v>
      </c>
      <c r="DA163" s="1" t="e">
        <f t="shared" si="91"/>
        <v>#REF!</v>
      </c>
      <c r="DB163" s="1" t="e">
        <f t="shared" si="91"/>
        <v>#REF!</v>
      </c>
      <c r="DC163" s="1" t="e">
        <f t="shared" si="91"/>
        <v>#REF!</v>
      </c>
      <c r="DD163" s="1" t="e">
        <f t="shared" si="91"/>
        <v>#REF!</v>
      </c>
    </row>
    <row r="164" ht="15" customHeight="1">
      <c r="A164" s="47">
        <v>18.030000000000001</v>
      </c>
      <c r="B164" s="26">
        <v>3</v>
      </c>
      <c r="C164" s="26">
        <v>219</v>
      </c>
      <c r="D164" s="5"/>
      <c r="E164" s="48">
        <v>15.6</v>
      </c>
      <c r="F164" s="48">
        <f t="shared" si="115"/>
        <v>15.699999999999999</v>
      </c>
      <c r="G164" s="48">
        <v>17.300000000000001</v>
      </c>
      <c r="H164" s="48">
        <f t="shared" si="116"/>
        <v>17.400000000000002</v>
      </c>
      <c r="I164" s="48">
        <v>29.399999999999999</v>
      </c>
      <c r="J164" s="48">
        <f t="shared" si="117"/>
        <v>29.5</v>
      </c>
      <c r="K164" s="49">
        <v>35.5</v>
      </c>
      <c r="L164" s="49">
        <f t="shared" si="118"/>
        <v>35.600000000000001</v>
      </c>
      <c r="M164" s="3"/>
      <c r="N164" s="48">
        <v>14.6</v>
      </c>
      <c r="O164" s="48">
        <f t="shared" si="119"/>
        <v>14.699999999999999</v>
      </c>
      <c r="P164" s="49">
        <v>16.399999999999999</v>
      </c>
      <c r="Q164" s="49">
        <f t="shared" si="120"/>
        <v>16.5</v>
      </c>
      <c r="R164" s="49">
        <v>29.600000000000001</v>
      </c>
      <c r="S164" s="49">
        <f t="shared" si="94"/>
        <v>29.700000000000003</v>
      </c>
      <c r="T164" s="49">
        <v>36.299999999999997</v>
      </c>
      <c r="U164" s="49">
        <f t="shared" si="121"/>
        <v>36.399999999999999</v>
      </c>
      <c r="Y164" s="2">
        <v>59</v>
      </c>
      <c r="Z164" s="2" t="str">
        <f t="shared" si="133"/>
        <v/>
      </c>
      <c r="AA164" s="2" t="str">
        <f t="shared" si="81"/>
        <v/>
      </c>
      <c r="AB164" s="2" t="str">
        <f t="shared" si="82"/>
        <v/>
      </c>
      <c r="AC164" s="2" t="str">
        <f t="shared" si="83"/>
        <v/>
      </c>
      <c r="AD164" s="2" t="str">
        <f t="shared" si="84"/>
        <v/>
      </c>
      <c r="AE164" s="2" t="str">
        <f t="shared" si="85"/>
        <v/>
      </c>
      <c r="AF164" s="2" t="str">
        <f t="shared" si="86"/>
        <v/>
      </c>
      <c r="AG164" s="2" t="str">
        <f t="shared" si="87"/>
        <v/>
      </c>
      <c r="AH164" s="2" t="str">
        <f t="shared" si="88"/>
        <v/>
      </c>
      <c r="AJ164" s="2" t="e">
        <f>IF(#REF!="","",VLOOKUP(#REF!,$A$5:$C$173,3,))</f>
        <v>#REF!</v>
      </c>
      <c r="AK164" s="2" t="e">
        <f t="shared" si="89"/>
        <v>#REF!</v>
      </c>
      <c r="AL164" s="2" t="e">
        <f t="shared" si="89"/>
        <v>#REF!</v>
      </c>
      <c r="AM164" s="2" t="e">
        <f t="shared" si="89"/>
        <v>#REF!</v>
      </c>
      <c r="AN164" s="2" t="e">
        <f t="shared" si="89"/>
        <v>#REF!</v>
      </c>
      <c r="AO164" s="2" t="e">
        <f t="shared" si="89"/>
        <v>#REF!</v>
      </c>
      <c r="AP164" s="2" t="e">
        <f t="shared" si="89"/>
        <v>#REF!</v>
      </c>
      <c r="AQ164" s="2" t="e">
        <f t="shared" si="89"/>
        <v>#REF!</v>
      </c>
      <c r="AR164" s="2" t="e">
        <f t="shared" si="89"/>
        <v>#REF!</v>
      </c>
      <c r="BA164" s="66" t="str">
        <f t="shared" si="97"/>
        <v/>
      </c>
      <c r="BB164" s="67"/>
      <c r="BC164" s="68"/>
      <c r="BD164" s="68"/>
      <c r="BE164" s="69"/>
      <c r="BF164" s="73"/>
      <c r="BG164" s="72" t="str">
        <f t="shared" si="98"/>
        <v/>
      </c>
      <c r="BH164" s="72"/>
      <c r="BI164" s="72"/>
      <c r="BJ164" s="72" t="str">
        <f t="shared" si="99"/>
        <v/>
      </c>
      <c r="BK164" s="72" t="str">
        <f t="shared" si="100"/>
        <v/>
      </c>
      <c r="BL164" s="72" t="str">
        <f t="shared" si="101"/>
        <v/>
      </c>
      <c r="BN164" s="1" t="str">
        <f t="shared" si="124"/>
        <v/>
      </c>
      <c r="BO164" s="1">
        <f t="shared" si="125"/>
        <v>5</v>
      </c>
      <c r="BP164" s="1" t="str">
        <f t="shared" si="126"/>
        <v>F</v>
      </c>
      <c r="BQ164" s="1" t="str">
        <f t="shared" si="127"/>
        <v>0</v>
      </c>
      <c r="BT164" s="47">
        <v>18.030000000000001</v>
      </c>
      <c r="BU164" s="26">
        <v>3</v>
      </c>
      <c r="BV164" s="26">
        <v>219</v>
      </c>
      <c r="BW164" s="5"/>
      <c r="BX164" s="49">
        <v>1.5390000000000001</v>
      </c>
      <c r="BY164" s="49">
        <v>1.54</v>
      </c>
      <c r="BZ164" s="49">
        <v>1.6130000000000002</v>
      </c>
      <c r="CA164" s="49">
        <v>1.6140000000000001</v>
      </c>
      <c r="CB164" s="49">
        <v>1.911</v>
      </c>
      <c r="CC164" s="49">
        <v>1.9119999999999999</v>
      </c>
      <c r="CE164" s="51">
        <v>1.4320000000000002</v>
      </c>
      <c r="CF164" s="51">
        <v>1.4330000000000001</v>
      </c>
      <c r="CG164" s="51">
        <v>1.4980000000000002</v>
      </c>
      <c r="CH164" s="51">
        <v>1.4990000000000001</v>
      </c>
      <c r="CI164" s="51">
        <v>1.7630000000000001</v>
      </c>
      <c r="CJ164" s="51">
        <v>1.764</v>
      </c>
      <c r="CM164" s="1" t="e">
        <f>IF('Nutritional Status'!#REF!="","",IF('Nutritional Status'!#REF!&gt;CT164,$CU$3,IF('Nutritional Status'!#REF!&gt;CR164,$CS$3,IF('Nutritional Status'!#REF!&gt;CP164,$CQ$3,$CP$3))))</f>
        <v>#REF!</v>
      </c>
      <c r="CN164" s="2">
        <v>59</v>
      </c>
      <c r="CO164" s="1" t="str">
        <f t="shared" si="122"/>
        <v/>
      </c>
      <c r="CP164" s="1" t="str">
        <f t="shared" si="130"/>
        <v/>
      </c>
      <c r="CQ164" s="1" t="str">
        <f t="shared" si="130"/>
        <v/>
      </c>
      <c r="CR164" s="1" t="str">
        <f t="shared" si="130"/>
        <v/>
      </c>
      <c r="CS164" s="1" t="str">
        <f t="shared" si="130"/>
        <v/>
      </c>
      <c r="CT164" s="1" t="str">
        <f t="shared" si="130"/>
        <v/>
      </c>
      <c r="CU164" s="1" t="str">
        <f t="shared" si="130"/>
        <v/>
      </c>
      <c r="CW164" s="2">
        <v>59</v>
      </c>
      <c r="CX164" s="1" t="e">
        <f t="shared" si="123"/>
        <v>#REF!</v>
      </c>
      <c r="CY164" s="1" t="e">
        <f t="shared" si="91"/>
        <v>#REF!</v>
      </c>
      <c r="CZ164" s="1" t="e">
        <f t="shared" si="91"/>
        <v>#REF!</v>
      </c>
      <c r="DA164" s="1" t="e">
        <f t="shared" si="91"/>
        <v>#REF!</v>
      </c>
      <c r="DB164" s="1" t="e">
        <f t="shared" si="91"/>
        <v>#REF!</v>
      </c>
      <c r="DC164" s="1" t="e">
        <f t="shared" si="91"/>
        <v>#REF!</v>
      </c>
      <c r="DD164" s="1" t="e">
        <f t="shared" si="91"/>
        <v>#REF!</v>
      </c>
    </row>
    <row r="165" ht="15" customHeight="1">
      <c r="A165" s="47">
        <v>18.039999999999999</v>
      </c>
      <c r="B165" s="26">
        <v>4</v>
      </c>
      <c r="C165" s="26">
        <v>220</v>
      </c>
      <c r="D165" s="5"/>
      <c r="E165" s="48">
        <v>15.699999999999999</v>
      </c>
      <c r="F165" s="48">
        <f t="shared" si="115"/>
        <v>15.799999999999999</v>
      </c>
      <c r="G165" s="48">
        <v>17.300000000000001</v>
      </c>
      <c r="H165" s="48">
        <f t="shared" si="116"/>
        <v>17.400000000000002</v>
      </c>
      <c r="I165" s="48">
        <v>29.399999999999999</v>
      </c>
      <c r="J165" s="48">
        <f t="shared" si="117"/>
        <v>29.5</v>
      </c>
      <c r="K165" s="49">
        <v>35.5</v>
      </c>
      <c r="L165" s="49">
        <f t="shared" si="118"/>
        <v>35.600000000000001</v>
      </c>
      <c r="M165" s="3"/>
      <c r="N165" s="48">
        <v>14.6</v>
      </c>
      <c r="O165" s="48">
        <f t="shared" si="119"/>
        <v>14.699999999999999</v>
      </c>
      <c r="P165" s="49">
        <v>16.399999999999999</v>
      </c>
      <c r="Q165" s="49">
        <f t="shared" si="120"/>
        <v>16.5</v>
      </c>
      <c r="R165" s="49">
        <v>29.600000000000001</v>
      </c>
      <c r="S165" s="49">
        <f t="shared" si="94"/>
        <v>29.700000000000003</v>
      </c>
      <c r="T165" s="49">
        <v>36.299999999999997</v>
      </c>
      <c r="U165" s="49">
        <f t="shared" si="121"/>
        <v>36.399999999999999</v>
      </c>
      <c r="Y165" s="2">
        <v>60</v>
      </c>
      <c r="Z165" s="2" t="str">
        <f t="shared" si="133"/>
        <v/>
      </c>
      <c r="AA165" s="2" t="str">
        <f t="shared" si="81"/>
        <v/>
      </c>
      <c r="AB165" s="2" t="str">
        <f t="shared" si="82"/>
        <v/>
      </c>
      <c r="AC165" s="2" t="str">
        <f t="shared" si="83"/>
        <v/>
      </c>
      <c r="AD165" s="2" t="str">
        <f t="shared" si="84"/>
        <v/>
      </c>
      <c r="AE165" s="2" t="str">
        <f t="shared" si="85"/>
        <v/>
      </c>
      <c r="AF165" s="2" t="str">
        <f t="shared" si="86"/>
        <v/>
      </c>
      <c r="AG165" s="2" t="str">
        <f t="shared" si="87"/>
        <v/>
      </c>
      <c r="AH165" s="2" t="str">
        <f t="shared" si="88"/>
        <v/>
      </c>
      <c r="AJ165" s="2" t="e">
        <f>IF(#REF!="","",VLOOKUP(#REF!,$A$5:$C$173,3,))</f>
        <v>#REF!</v>
      </c>
      <c r="AK165" s="2" t="e">
        <f t="shared" si="89"/>
        <v>#REF!</v>
      </c>
      <c r="AL165" s="2" t="e">
        <f t="shared" si="89"/>
        <v>#REF!</v>
      </c>
      <c r="AM165" s="2" t="e">
        <f t="shared" si="89"/>
        <v>#REF!</v>
      </c>
      <c r="AN165" s="2" t="e">
        <f t="shared" si="89"/>
        <v>#REF!</v>
      </c>
      <c r="AO165" s="2" t="e">
        <f t="shared" si="89"/>
        <v>#REF!</v>
      </c>
      <c r="AP165" s="2" t="e">
        <f t="shared" si="89"/>
        <v>#REF!</v>
      </c>
      <c r="AQ165" s="2" t="e">
        <f t="shared" si="89"/>
        <v>#REF!</v>
      </c>
      <c r="AR165" s="2" t="e">
        <f t="shared" si="89"/>
        <v>#REF!</v>
      </c>
      <c r="BA165" s="66" t="str">
        <f t="shared" si="97"/>
        <v/>
      </c>
      <c r="BB165" s="67"/>
      <c r="BC165" s="68"/>
      <c r="BD165" s="68"/>
      <c r="BE165" s="69"/>
      <c r="BF165" s="73"/>
      <c r="BG165" s="72" t="str">
        <f t="shared" si="98"/>
        <v/>
      </c>
      <c r="BH165" s="72"/>
      <c r="BI165" s="72"/>
      <c r="BJ165" s="72" t="str">
        <f t="shared" si="99"/>
        <v/>
      </c>
      <c r="BK165" s="72" t="str">
        <f t="shared" si="100"/>
        <v/>
      </c>
      <c r="BL165" s="72" t="str">
        <f t="shared" si="101"/>
        <v/>
      </c>
      <c r="BN165" s="1" t="str">
        <f t="shared" si="124"/>
        <v/>
      </c>
      <c r="BO165" s="1">
        <f t="shared" si="125"/>
        <v>5</v>
      </c>
      <c r="BP165" s="1" t="str">
        <f t="shared" si="126"/>
        <v>F</v>
      </c>
      <c r="BQ165" s="1" t="str">
        <f t="shared" si="127"/>
        <v>0</v>
      </c>
      <c r="BT165" s="47">
        <v>18.039999999999999</v>
      </c>
      <c r="BU165" s="26">
        <v>4</v>
      </c>
      <c r="BV165" s="26">
        <v>220</v>
      </c>
      <c r="BW165" s="5"/>
      <c r="BX165" s="49">
        <v>1.54</v>
      </c>
      <c r="BY165" s="49">
        <v>1.5409999999999999</v>
      </c>
      <c r="BZ165" s="49">
        <v>1.6140000000000001</v>
      </c>
      <c r="CA165" s="49">
        <v>1.615</v>
      </c>
      <c r="CB165" s="49">
        <v>1.911</v>
      </c>
      <c r="CC165" s="49">
        <v>1.9119999999999999</v>
      </c>
      <c r="CE165" s="51">
        <v>1.4330000000000001</v>
      </c>
      <c r="CF165" s="51">
        <v>1.4340000000000002</v>
      </c>
      <c r="CG165" s="51">
        <v>1.4980000000000002</v>
      </c>
      <c r="CH165" s="51">
        <v>1.4990000000000001</v>
      </c>
      <c r="CI165" s="51">
        <v>1.7630000000000001</v>
      </c>
      <c r="CJ165" s="51">
        <v>1.764</v>
      </c>
      <c r="CM165" s="1" t="e">
        <f>IF('Nutritional Status'!#REF!="","",IF('Nutritional Status'!#REF!&gt;CT165,$CU$3,IF('Nutritional Status'!#REF!&gt;CR165,$CS$3,IF('Nutritional Status'!#REF!&gt;CP165,$CQ$3,$CP$3))))</f>
        <v>#REF!</v>
      </c>
      <c r="CN165" s="2">
        <v>60</v>
      </c>
      <c r="CO165" s="1" t="str">
        <f t="shared" si="122"/>
        <v/>
      </c>
      <c r="CP165" s="1" t="str">
        <f t="shared" si="130"/>
        <v/>
      </c>
      <c r="CQ165" s="1" t="str">
        <f t="shared" si="130"/>
        <v/>
      </c>
      <c r="CR165" s="1" t="str">
        <f t="shared" si="130"/>
        <v/>
      </c>
      <c r="CS165" s="1" t="str">
        <f t="shared" si="130"/>
        <v/>
      </c>
      <c r="CT165" s="1" t="str">
        <f t="shared" si="130"/>
        <v/>
      </c>
      <c r="CU165" s="1" t="str">
        <f t="shared" si="130"/>
        <v/>
      </c>
      <c r="CW165" s="2">
        <v>60</v>
      </c>
      <c r="CX165" s="1" t="e">
        <f t="shared" si="123"/>
        <v>#REF!</v>
      </c>
      <c r="CY165" s="1" t="e">
        <f t="shared" si="91"/>
        <v>#REF!</v>
      </c>
      <c r="CZ165" s="1" t="e">
        <f t="shared" si="91"/>
        <v>#REF!</v>
      </c>
      <c r="DA165" s="1" t="e">
        <f t="shared" si="91"/>
        <v>#REF!</v>
      </c>
      <c r="DB165" s="1" t="e">
        <f t="shared" si="91"/>
        <v>#REF!</v>
      </c>
      <c r="DC165" s="1" t="e">
        <f t="shared" si="91"/>
        <v>#REF!</v>
      </c>
      <c r="DD165" s="1" t="e">
        <f t="shared" si="91"/>
        <v>#REF!</v>
      </c>
    </row>
    <row r="166" ht="15" customHeight="1">
      <c r="A166" s="47">
        <v>18.050000000000001</v>
      </c>
      <c r="B166" s="26">
        <v>5</v>
      </c>
      <c r="C166" s="26">
        <v>221</v>
      </c>
      <c r="D166" s="5"/>
      <c r="E166" s="48">
        <v>15.699999999999999</v>
      </c>
      <c r="F166" s="48">
        <f t="shared" si="115"/>
        <v>15.799999999999999</v>
      </c>
      <c r="G166" s="48">
        <v>17.300000000000001</v>
      </c>
      <c r="H166" s="48">
        <f t="shared" si="116"/>
        <v>17.400000000000002</v>
      </c>
      <c r="I166" s="48">
        <v>29.5</v>
      </c>
      <c r="J166" s="48">
        <f t="shared" si="117"/>
        <v>29.600000000000001</v>
      </c>
      <c r="K166" s="49">
        <v>35.5</v>
      </c>
      <c r="L166" s="49">
        <f t="shared" si="118"/>
        <v>35.600000000000001</v>
      </c>
      <c r="M166" s="3"/>
      <c r="N166" s="48">
        <v>14.6</v>
      </c>
      <c r="O166" s="48">
        <f t="shared" si="119"/>
        <v>14.699999999999999</v>
      </c>
      <c r="P166" s="49">
        <v>16.399999999999999</v>
      </c>
      <c r="Q166" s="49">
        <f t="shared" si="120"/>
        <v>16.5</v>
      </c>
      <c r="R166" s="49">
        <v>29.600000000000001</v>
      </c>
      <c r="S166" s="49">
        <f t="shared" si="94"/>
        <v>29.700000000000003</v>
      </c>
      <c r="T166" s="49">
        <v>36.200000000000003</v>
      </c>
      <c r="U166" s="49">
        <f t="shared" si="121"/>
        <v>36.300000000000004</v>
      </c>
      <c r="Y166" s="2">
        <v>61</v>
      </c>
      <c r="Z166" s="2" t="e">
        <f>IF('Nutritional Status'!#REF!="","",VLOOKUP('Nutritional Status'!#REF!,$A$5:$C$173,3,))</f>
        <v>#REF!</v>
      </c>
      <c r="AA166" s="2" t="e">
        <f t="shared" si="81"/>
        <v>#REF!</v>
      </c>
      <c r="AB166" s="2" t="e">
        <f t="shared" si="82"/>
        <v>#REF!</v>
      </c>
      <c r="AC166" s="2" t="e">
        <f t="shared" si="83"/>
        <v>#REF!</v>
      </c>
      <c r="AD166" s="2" t="e">
        <f t="shared" si="84"/>
        <v>#REF!</v>
      </c>
      <c r="AE166" s="2" t="e">
        <f t="shared" si="85"/>
        <v>#REF!</v>
      </c>
      <c r="AF166" s="2" t="e">
        <f t="shared" si="86"/>
        <v>#REF!</v>
      </c>
      <c r="AG166" s="2" t="e">
        <f t="shared" si="87"/>
        <v>#REF!</v>
      </c>
      <c r="AH166" s="2" t="e">
        <f t="shared" si="88"/>
        <v>#REF!</v>
      </c>
      <c r="AJ166" s="2" t="e">
        <f>IF(#REF!="","",VLOOKUP(#REF!,$A$5:$C$173,3,))</f>
        <v>#REF!</v>
      </c>
      <c r="AK166" s="2" t="e">
        <f t="shared" si="89"/>
        <v>#REF!</v>
      </c>
      <c r="AL166" s="2" t="e">
        <f t="shared" si="89"/>
        <v>#REF!</v>
      </c>
      <c r="AM166" s="2" t="e">
        <f t="shared" si="89"/>
        <v>#REF!</v>
      </c>
      <c r="AN166" s="2" t="e">
        <f t="shared" si="89"/>
        <v>#REF!</v>
      </c>
      <c r="AO166" s="2" t="e">
        <f t="shared" si="89"/>
        <v>#REF!</v>
      </c>
      <c r="AP166" s="2" t="e">
        <f t="shared" si="89"/>
        <v>#REF!</v>
      </c>
      <c r="AQ166" s="2" t="e">
        <f t="shared" si="89"/>
        <v>#REF!</v>
      </c>
      <c r="AR166" s="2" t="e">
        <f t="shared" si="89"/>
        <v>#REF!</v>
      </c>
      <c r="BA166" s="66" t="str">
        <f t="shared" si="97"/>
        <v/>
      </c>
      <c r="BB166" s="67"/>
      <c r="BC166" s="68"/>
      <c r="BD166" s="68"/>
      <c r="BE166" s="69"/>
      <c r="BF166" s="73"/>
      <c r="BG166" s="72" t="str">
        <f t="shared" si="98"/>
        <v/>
      </c>
      <c r="BH166" s="72"/>
      <c r="BI166" s="72"/>
      <c r="BJ166" s="72" t="str">
        <f t="shared" si="99"/>
        <v/>
      </c>
      <c r="BK166" s="72" t="str">
        <f t="shared" si="100"/>
        <v/>
      </c>
      <c r="BL166" s="72" t="str">
        <f t="shared" si="101"/>
        <v/>
      </c>
      <c r="BN166" s="1" t="str">
        <f t="shared" si="124"/>
        <v/>
      </c>
      <c r="BO166" s="1">
        <f t="shared" si="125"/>
        <v>5</v>
      </c>
      <c r="BP166" s="1" t="str">
        <f t="shared" si="126"/>
        <v>F</v>
      </c>
      <c r="BQ166" s="1" t="str">
        <f t="shared" si="127"/>
        <v>0</v>
      </c>
      <c r="BT166" s="47">
        <v>18.050000000000001</v>
      </c>
      <c r="BU166" s="26">
        <v>5</v>
      </c>
      <c r="BV166" s="26">
        <v>221</v>
      </c>
      <c r="BW166" s="5"/>
      <c r="BX166" s="49">
        <v>1.5409999999999999</v>
      </c>
      <c r="BY166" s="49">
        <v>1.5419999999999998</v>
      </c>
      <c r="BZ166" s="49">
        <v>1.615</v>
      </c>
      <c r="CA166" s="49">
        <v>1.6159999999999999</v>
      </c>
      <c r="CB166" s="49">
        <v>1.911</v>
      </c>
      <c r="CC166" s="49">
        <v>1.9119999999999999</v>
      </c>
      <c r="CE166" s="51">
        <v>1.4330000000000001</v>
      </c>
      <c r="CF166" s="51">
        <v>1.4340000000000002</v>
      </c>
      <c r="CG166" s="51">
        <v>1.4990000000000001</v>
      </c>
      <c r="CH166" s="51">
        <v>1.5</v>
      </c>
      <c r="CI166" s="51">
        <v>1.7630000000000001</v>
      </c>
      <c r="CJ166" s="51">
        <v>1.764</v>
      </c>
      <c r="CM166" s="1" t="e">
        <f>IF('Nutritional Status'!#REF!="","",IF('Nutritional Status'!#REF!&gt;CT166,$CU$3,IF('Nutritional Status'!#REF!&gt;CR166,$CS$3,IF('Nutritional Status'!#REF!&gt;CP166,$CQ$3,$CP$3))))</f>
        <v>#REF!</v>
      </c>
      <c r="CN166" s="2">
        <v>61</v>
      </c>
      <c r="CO166" s="1" t="e">
        <f t="shared" si="122"/>
        <v>#REF!</v>
      </c>
      <c r="CP166" s="1" t="e">
        <f t="shared" si="130"/>
        <v>#REF!</v>
      </c>
      <c r="CQ166" s="1" t="e">
        <f t="shared" si="130"/>
        <v>#REF!</v>
      </c>
      <c r="CR166" s="1" t="e">
        <f t="shared" si="130"/>
        <v>#REF!</v>
      </c>
      <c r="CS166" s="1" t="e">
        <f t="shared" si="130"/>
        <v>#REF!</v>
      </c>
      <c r="CT166" s="1" t="e">
        <f t="shared" si="130"/>
        <v>#REF!</v>
      </c>
      <c r="CU166" s="1" t="e">
        <f t="shared" si="130"/>
        <v>#REF!</v>
      </c>
      <c r="CW166" s="2">
        <v>61</v>
      </c>
      <c r="CX166" s="1" t="e">
        <f t="shared" si="123"/>
        <v>#REF!</v>
      </c>
      <c r="CY166" s="1" t="e">
        <f t="shared" si="91"/>
        <v>#REF!</v>
      </c>
      <c r="CZ166" s="1" t="e">
        <f t="shared" si="91"/>
        <v>#REF!</v>
      </c>
      <c r="DA166" s="1" t="e">
        <f t="shared" si="91"/>
        <v>#REF!</v>
      </c>
      <c r="DB166" s="1" t="e">
        <f t="shared" si="91"/>
        <v>#REF!</v>
      </c>
      <c r="DC166" s="1" t="e">
        <f t="shared" si="91"/>
        <v>#REF!</v>
      </c>
      <c r="DD166" s="1" t="e">
        <f t="shared" si="91"/>
        <v>#REF!</v>
      </c>
    </row>
    <row r="167" ht="15" customHeight="1">
      <c r="A167" s="47">
        <v>18.059999999999999</v>
      </c>
      <c r="B167" s="26">
        <v>6</v>
      </c>
      <c r="C167" s="26">
        <v>222</v>
      </c>
      <c r="D167" s="5"/>
      <c r="E167" s="48">
        <v>15.699999999999999</v>
      </c>
      <c r="F167" s="48">
        <f t="shared" si="115"/>
        <v>15.799999999999999</v>
      </c>
      <c r="G167" s="48">
        <v>17.300000000000001</v>
      </c>
      <c r="H167" s="48">
        <f t="shared" si="116"/>
        <v>17.400000000000002</v>
      </c>
      <c r="I167" s="48">
        <v>29.5</v>
      </c>
      <c r="J167" s="48">
        <f t="shared" si="117"/>
        <v>29.600000000000001</v>
      </c>
      <c r="K167" s="49">
        <v>35.5</v>
      </c>
      <c r="L167" s="49">
        <f t="shared" si="118"/>
        <v>35.600000000000001</v>
      </c>
      <c r="M167" s="3"/>
      <c r="N167" s="48">
        <v>14.6</v>
      </c>
      <c r="O167" s="48">
        <f t="shared" si="119"/>
        <v>14.699999999999999</v>
      </c>
      <c r="P167" s="49">
        <v>16.399999999999999</v>
      </c>
      <c r="Q167" s="49">
        <f t="shared" si="120"/>
        <v>16.5</v>
      </c>
      <c r="R167" s="49">
        <v>29.600000000000001</v>
      </c>
      <c r="S167" s="49">
        <f t="shared" si="94"/>
        <v>29.700000000000003</v>
      </c>
      <c r="T167" s="49">
        <v>36.200000000000003</v>
      </c>
      <c r="U167" s="49">
        <f t="shared" si="121"/>
        <v>36.300000000000004</v>
      </c>
      <c r="Y167" s="2">
        <v>62</v>
      </c>
      <c r="Z167" s="2" t="str">
        <f>IF('Nutritional Status'!C106="","",VLOOKUP('Nutritional Status'!#REF!,$A$5:$C$173,3,))</f>
        <v/>
      </c>
      <c r="AA167" s="2" t="str">
        <f t="shared" si="81"/>
        <v/>
      </c>
      <c r="AB167" s="2" t="str">
        <f t="shared" si="82"/>
        <v/>
      </c>
      <c r="AC167" s="2" t="str">
        <f t="shared" si="83"/>
        <v/>
      </c>
      <c r="AD167" s="2" t="str">
        <f t="shared" si="84"/>
        <v/>
      </c>
      <c r="AE167" s="2" t="str">
        <f t="shared" si="85"/>
        <v/>
      </c>
      <c r="AF167" s="2" t="str">
        <f t="shared" si="86"/>
        <v/>
      </c>
      <c r="AG167" s="2" t="str">
        <f t="shared" si="87"/>
        <v/>
      </c>
      <c r="AH167" s="2" t="str">
        <f t="shared" si="88"/>
        <v/>
      </c>
      <c r="AJ167" s="2" t="e">
        <f>IF(#REF!="","",VLOOKUP(#REF!,$A$5:$C$173,3,))</f>
        <v>#REF!</v>
      </c>
      <c r="AK167" s="2" t="e">
        <f t="shared" si="89"/>
        <v>#REF!</v>
      </c>
      <c r="AL167" s="2" t="e">
        <f t="shared" si="89"/>
        <v>#REF!</v>
      </c>
      <c r="AM167" s="2" t="e">
        <f t="shared" si="89"/>
        <v>#REF!</v>
      </c>
      <c r="AN167" s="2" t="e">
        <f t="shared" si="89"/>
        <v>#REF!</v>
      </c>
      <c r="AO167" s="2" t="e">
        <f t="shared" si="89"/>
        <v>#REF!</v>
      </c>
      <c r="AP167" s="2" t="e">
        <f t="shared" si="89"/>
        <v>#REF!</v>
      </c>
      <c r="AQ167" s="2" t="e">
        <f t="shared" si="89"/>
        <v>#REF!</v>
      </c>
      <c r="AR167" s="2" t="e">
        <f t="shared" si="89"/>
        <v>#REF!</v>
      </c>
      <c r="BA167" s="66" t="str">
        <f t="shared" si="97"/>
        <v/>
      </c>
      <c r="BB167" s="67"/>
      <c r="BC167" s="68"/>
      <c r="BD167" s="68"/>
      <c r="BE167" s="69"/>
      <c r="BF167" s="73"/>
      <c r="BG167" s="72" t="str">
        <f t="shared" si="98"/>
        <v/>
      </c>
      <c r="BH167" s="72"/>
      <c r="BI167" s="72"/>
      <c r="BJ167" s="72" t="str">
        <f t="shared" si="99"/>
        <v/>
      </c>
      <c r="BK167" s="72" t="str">
        <f t="shared" si="100"/>
        <v/>
      </c>
      <c r="BL167" s="72" t="str">
        <f t="shared" si="101"/>
        <v/>
      </c>
      <c r="BN167" s="1" t="str">
        <f t="shared" si="124"/>
        <v/>
      </c>
      <c r="BO167" s="1">
        <f t="shared" si="125"/>
        <v>5</v>
      </c>
      <c r="BP167" s="1" t="str">
        <f t="shared" si="126"/>
        <v>F</v>
      </c>
      <c r="BQ167" s="1" t="str">
        <f t="shared" si="127"/>
        <v>0</v>
      </c>
      <c r="BT167" s="47">
        <v>18.059999999999999</v>
      </c>
      <c r="BU167" s="26">
        <v>6</v>
      </c>
      <c r="BV167" s="26">
        <v>222</v>
      </c>
      <c r="BW167" s="5"/>
      <c r="BX167" s="49">
        <v>1.5409999999999999</v>
      </c>
      <c r="BY167" s="49">
        <v>1.5419999999999998</v>
      </c>
      <c r="BZ167" s="49">
        <v>1.615</v>
      </c>
      <c r="CA167" s="49">
        <v>1.6159999999999999</v>
      </c>
      <c r="CB167" s="49">
        <v>1.911</v>
      </c>
      <c r="CC167" s="49">
        <v>1.9119999999999999</v>
      </c>
      <c r="CE167" s="51">
        <v>1.4330000000000001</v>
      </c>
      <c r="CF167" s="51">
        <v>1.4340000000000002</v>
      </c>
      <c r="CG167" s="51">
        <v>1.4990000000000001</v>
      </c>
      <c r="CH167" s="51">
        <v>1.5</v>
      </c>
      <c r="CI167" s="51">
        <v>1.7630000000000001</v>
      </c>
      <c r="CJ167" s="51">
        <v>1.764</v>
      </c>
      <c r="CM167" s="1" t="e">
        <f>IF('Nutritional Status'!#REF!="","",IF('Nutritional Status'!#REF!&gt;CT167,$CU$3,IF('Nutritional Status'!#REF!&gt;CR167,$CS$3,IF('Nutritional Status'!#REF!&gt;CP167,$CQ$3,$CP$3))))</f>
        <v>#REF!</v>
      </c>
      <c r="CN167" s="2">
        <v>62</v>
      </c>
      <c r="CO167" s="1" t="str">
        <f t="shared" si="122"/>
        <v/>
      </c>
      <c r="CP167" s="1" t="str">
        <f t="shared" si="130"/>
        <v/>
      </c>
      <c r="CQ167" s="1" t="str">
        <f t="shared" si="130"/>
        <v/>
      </c>
      <c r="CR167" s="1" t="str">
        <f t="shared" si="130"/>
        <v/>
      </c>
      <c r="CS167" s="1" t="str">
        <f t="shared" si="130"/>
        <v/>
      </c>
      <c r="CT167" s="1" t="str">
        <f t="shared" si="130"/>
        <v/>
      </c>
      <c r="CU167" s="1" t="str">
        <f t="shared" si="130"/>
        <v/>
      </c>
      <c r="CW167" s="2">
        <v>62</v>
      </c>
      <c r="CX167" s="1" t="e">
        <f t="shared" si="123"/>
        <v>#REF!</v>
      </c>
      <c r="CY167" s="1" t="e">
        <f t="shared" si="91"/>
        <v>#REF!</v>
      </c>
      <c r="CZ167" s="1" t="e">
        <f t="shared" si="91"/>
        <v>#REF!</v>
      </c>
      <c r="DA167" s="1" t="e">
        <f t="shared" si="91"/>
        <v>#REF!</v>
      </c>
      <c r="DB167" s="1" t="e">
        <f t="shared" si="91"/>
        <v>#REF!</v>
      </c>
      <c r="DC167" s="1" t="e">
        <f t="shared" si="91"/>
        <v>#REF!</v>
      </c>
      <c r="DD167" s="1" t="e">
        <f t="shared" si="91"/>
        <v>#REF!</v>
      </c>
    </row>
    <row r="168" ht="15" customHeight="1">
      <c r="A168" s="47">
        <v>18.07</v>
      </c>
      <c r="B168" s="26">
        <v>7</v>
      </c>
      <c r="C168" s="26">
        <v>223</v>
      </c>
      <c r="D168" s="5"/>
      <c r="E168" s="48">
        <v>15.699999999999999</v>
      </c>
      <c r="F168" s="48">
        <f t="shared" si="115"/>
        <v>15.799999999999999</v>
      </c>
      <c r="G168" s="48">
        <v>17.399999999999999</v>
      </c>
      <c r="H168" s="48">
        <f t="shared" si="116"/>
        <v>17.5</v>
      </c>
      <c r="I168" s="48">
        <v>29.5</v>
      </c>
      <c r="J168" s="48">
        <f t="shared" si="117"/>
        <v>29.600000000000001</v>
      </c>
      <c r="K168" s="49">
        <v>35.5</v>
      </c>
      <c r="L168" s="49">
        <f t="shared" si="118"/>
        <v>35.600000000000001</v>
      </c>
      <c r="M168" s="3"/>
      <c r="N168" s="48">
        <v>14.6</v>
      </c>
      <c r="O168" s="48">
        <f t="shared" si="119"/>
        <v>14.699999999999999</v>
      </c>
      <c r="P168" s="49">
        <v>16.399999999999999</v>
      </c>
      <c r="Q168" s="49">
        <f t="shared" si="120"/>
        <v>16.5</v>
      </c>
      <c r="R168" s="49">
        <v>29.600000000000001</v>
      </c>
      <c r="S168" s="49">
        <f t="shared" si="94"/>
        <v>29.700000000000003</v>
      </c>
      <c r="T168" s="49">
        <v>36.200000000000003</v>
      </c>
      <c r="U168" s="49">
        <f t="shared" si="121"/>
        <v>36.300000000000004</v>
      </c>
      <c r="Y168" s="2">
        <v>63</v>
      </c>
      <c r="Z168" s="2" t="e">
        <f t="shared" ref="Z168:Z173" si="134">IF('Nutritional Status'!#REF!="","",VLOOKUP('Nutritional Status'!#REF!,$A$5:$C$173,3,))</f>
        <v>#REF!</v>
      </c>
      <c r="AA168" s="2" t="e">
        <f t="shared" si="81"/>
        <v>#REF!</v>
      </c>
      <c r="AB168" s="2" t="e">
        <f t="shared" si="82"/>
        <v>#REF!</v>
      </c>
      <c r="AC168" s="2" t="e">
        <f t="shared" si="83"/>
        <v>#REF!</v>
      </c>
      <c r="AD168" s="2" t="e">
        <f t="shared" si="84"/>
        <v>#REF!</v>
      </c>
      <c r="AE168" s="2" t="e">
        <f t="shared" si="85"/>
        <v>#REF!</v>
      </c>
      <c r="AF168" s="2" t="e">
        <f t="shared" si="86"/>
        <v>#REF!</v>
      </c>
      <c r="AG168" s="2" t="e">
        <f t="shared" si="87"/>
        <v>#REF!</v>
      </c>
      <c r="AH168" s="2" t="e">
        <f t="shared" si="88"/>
        <v>#REF!</v>
      </c>
      <c r="AJ168" s="2" t="e">
        <f>IF(#REF!="","",VLOOKUP(#REF!,$A$5:$C$173,3,))</f>
        <v>#REF!</v>
      </c>
      <c r="AK168" s="2" t="e">
        <f t="shared" si="89"/>
        <v>#REF!</v>
      </c>
      <c r="AL168" s="2" t="e">
        <f t="shared" si="89"/>
        <v>#REF!</v>
      </c>
      <c r="AM168" s="2" t="e">
        <f t="shared" si="89"/>
        <v>#REF!</v>
      </c>
      <c r="AN168" s="2" t="e">
        <f t="shared" si="89"/>
        <v>#REF!</v>
      </c>
      <c r="AO168" s="2" t="e">
        <f t="shared" si="89"/>
        <v>#REF!</v>
      </c>
      <c r="AP168" s="2" t="e">
        <f t="shared" si="89"/>
        <v>#REF!</v>
      </c>
      <c r="AQ168" s="2" t="e">
        <f t="shared" si="89"/>
        <v>#REF!</v>
      </c>
      <c r="AR168" s="2" t="e">
        <f t="shared" si="89"/>
        <v>#REF!</v>
      </c>
      <c r="BA168" s="66" t="str">
        <f t="shared" si="97"/>
        <v/>
      </c>
      <c r="BB168" s="67"/>
      <c r="BC168" s="68"/>
      <c r="BD168" s="68"/>
      <c r="BE168" s="69"/>
      <c r="BF168" s="73"/>
      <c r="BG168" s="72" t="str">
        <f t="shared" si="98"/>
        <v/>
      </c>
      <c r="BH168" s="72"/>
      <c r="BI168" s="72"/>
      <c r="BJ168" s="72" t="str">
        <f t="shared" si="99"/>
        <v/>
      </c>
      <c r="BK168" s="72" t="str">
        <f t="shared" si="100"/>
        <v/>
      </c>
      <c r="BL168" s="72" t="str">
        <f t="shared" si="101"/>
        <v/>
      </c>
      <c r="BN168" s="1" t="str">
        <f t="shared" si="124"/>
        <v/>
      </c>
      <c r="BO168" s="1">
        <f t="shared" si="125"/>
        <v>5</v>
      </c>
      <c r="BP168" s="1" t="str">
        <f t="shared" si="126"/>
        <v>F</v>
      </c>
      <c r="BQ168" s="1" t="str">
        <f t="shared" si="127"/>
        <v>0</v>
      </c>
      <c r="BT168" s="47">
        <v>18.07</v>
      </c>
      <c r="BU168" s="26">
        <v>7</v>
      </c>
      <c r="BV168" s="26">
        <v>223</v>
      </c>
      <c r="BW168" s="5"/>
      <c r="BX168" s="49">
        <v>1.5419999999999998</v>
      </c>
      <c r="BY168" s="49">
        <v>1.5429999999999999</v>
      </c>
      <c r="BZ168" s="49">
        <v>1.6159999999999999</v>
      </c>
      <c r="CA168" s="49">
        <v>1.617</v>
      </c>
      <c r="CB168" s="49">
        <v>1.9119999999999999</v>
      </c>
      <c r="CC168" s="49">
        <v>1.9129999999999998</v>
      </c>
      <c r="CE168" s="51">
        <v>1.4330000000000001</v>
      </c>
      <c r="CF168" s="51">
        <v>1.4340000000000002</v>
      </c>
      <c r="CG168" s="51">
        <v>1.4990000000000001</v>
      </c>
      <c r="CH168" s="51">
        <v>1.5</v>
      </c>
      <c r="CI168" s="51">
        <v>1.7630000000000001</v>
      </c>
      <c r="CJ168" s="51">
        <v>1.764</v>
      </c>
      <c r="CM168" s="1" t="e">
        <f>IF('Nutritional Status'!#REF!="","",IF('Nutritional Status'!#REF!&gt;CT168,$CU$3,IF('Nutritional Status'!#REF!&gt;CR168,$CS$3,IF('Nutritional Status'!#REF!&gt;CP168,$CQ$3,$CP$3))))</f>
        <v>#REF!</v>
      </c>
      <c r="CN168" s="2">
        <v>63</v>
      </c>
      <c r="CO168" s="1" t="e">
        <f t="shared" si="122"/>
        <v>#REF!</v>
      </c>
      <c r="CP168" s="1" t="e">
        <f t="shared" si="130"/>
        <v>#REF!</v>
      </c>
      <c r="CQ168" s="1" t="e">
        <f t="shared" si="130"/>
        <v>#REF!</v>
      </c>
      <c r="CR168" s="1" t="e">
        <f t="shared" si="130"/>
        <v>#REF!</v>
      </c>
      <c r="CS168" s="1" t="e">
        <f t="shared" si="130"/>
        <v>#REF!</v>
      </c>
      <c r="CT168" s="1" t="e">
        <f t="shared" si="130"/>
        <v>#REF!</v>
      </c>
      <c r="CU168" s="1" t="e">
        <f t="shared" si="130"/>
        <v>#REF!</v>
      </c>
      <c r="CW168" s="2">
        <v>63</v>
      </c>
      <c r="CX168" s="1" t="e">
        <f t="shared" si="123"/>
        <v>#REF!</v>
      </c>
      <c r="CY168" s="1" t="e">
        <f t="shared" si="91"/>
        <v>#REF!</v>
      </c>
      <c r="CZ168" s="1" t="e">
        <f t="shared" si="91"/>
        <v>#REF!</v>
      </c>
      <c r="DA168" s="1" t="e">
        <f t="shared" si="91"/>
        <v>#REF!</v>
      </c>
      <c r="DB168" s="1" t="e">
        <f t="shared" si="91"/>
        <v>#REF!</v>
      </c>
      <c r="DC168" s="1" t="e">
        <f t="shared" si="91"/>
        <v>#REF!</v>
      </c>
      <c r="DD168" s="1" t="e">
        <f t="shared" si="91"/>
        <v>#REF!</v>
      </c>
    </row>
    <row r="169" ht="15" customHeight="1">
      <c r="A169" s="47">
        <v>18.079999999999998</v>
      </c>
      <c r="B169" s="26">
        <v>8</v>
      </c>
      <c r="C169" s="26">
        <v>224</v>
      </c>
      <c r="D169" s="5"/>
      <c r="E169" s="48">
        <v>15.699999999999999</v>
      </c>
      <c r="F169" s="48">
        <f t="shared" si="115"/>
        <v>15.799999999999999</v>
      </c>
      <c r="G169" s="48">
        <v>17.399999999999999</v>
      </c>
      <c r="H169" s="48">
        <f t="shared" si="116"/>
        <v>17.5</v>
      </c>
      <c r="I169" s="48">
        <v>29.600000000000001</v>
      </c>
      <c r="J169" s="48">
        <f t="shared" si="117"/>
        <v>29.700000000000003</v>
      </c>
      <c r="K169" s="49">
        <v>35.5</v>
      </c>
      <c r="L169" s="49">
        <f t="shared" si="118"/>
        <v>35.600000000000001</v>
      </c>
      <c r="M169" s="3"/>
      <c r="N169" s="48">
        <v>14.6</v>
      </c>
      <c r="O169" s="48">
        <f t="shared" si="119"/>
        <v>14.699999999999999</v>
      </c>
      <c r="P169" s="49">
        <v>16.399999999999999</v>
      </c>
      <c r="Q169" s="49">
        <f t="shared" si="120"/>
        <v>16.5</v>
      </c>
      <c r="R169" s="49">
        <v>29.600000000000001</v>
      </c>
      <c r="S169" s="49">
        <f t="shared" si="94"/>
        <v>29.700000000000003</v>
      </c>
      <c r="T169" s="49">
        <v>36.200000000000003</v>
      </c>
      <c r="U169" s="49">
        <f t="shared" si="121"/>
        <v>36.300000000000004</v>
      </c>
      <c r="Y169" s="2">
        <v>64</v>
      </c>
      <c r="Z169" s="2" t="e">
        <f t="shared" si="134"/>
        <v>#REF!</v>
      </c>
      <c r="AA169" s="2" t="e">
        <f t="shared" si="81"/>
        <v>#REF!</v>
      </c>
      <c r="AB169" s="2" t="e">
        <f t="shared" si="82"/>
        <v>#REF!</v>
      </c>
      <c r="AC169" s="2" t="e">
        <f t="shared" si="83"/>
        <v>#REF!</v>
      </c>
      <c r="AD169" s="2" t="e">
        <f t="shared" si="84"/>
        <v>#REF!</v>
      </c>
      <c r="AE169" s="2" t="e">
        <f t="shared" si="85"/>
        <v>#REF!</v>
      </c>
      <c r="AF169" s="2" t="e">
        <f t="shared" si="86"/>
        <v>#REF!</v>
      </c>
      <c r="AG169" s="2" t="e">
        <f t="shared" si="87"/>
        <v>#REF!</v>
      </c>
      <c r="AH169" s="2" t="e">
        <f t="shared" si="88"/>
        <v>#REF!</v>
      </c>
      <c r="AJ169" s="2" t="e">
        <f>IF(#REF!="","",VLOOKUP(#REF!,$A$5:$C$173,3,))</f>
        <v>#REF!</v>
      </c>
      <c r="AK169" s="2" t="e">
        <f t="shared" si="89"/>
        <v>#REF!</v>
      </c>
      <c r="AL169" s="2" t="e">
        <f t="shared" si="89"/>
        <v>#REF!</v>
      </c>
      <c r="AM169" s="2" t="e">
        <f t="shared" si="89"/>
        <v>#REF!</v>
      </c>
      <c r="AN169" s="2" t="e">
        <f t="shared" si="89"/>
        <v>#REF!</v>
      </c>
      <c r="AO169" s="2" t="e">
        <f t="shared" si="89"/>
        <v>#REF!</v>
      </c>
      <c r="AP169" s="2" t="e">
        <f t="shared" si="89"/>
        <v>#REF!</v>
      </c>
      <c r="AQ169" s="2" t="e">
        <f t="shared" si="89"/>
        <v>#REF!</v>
      </c>
      <c r="AR169" s="2" t="e">
        <f t="shared" si="89"/>
        <v>#REF!</v>
      </c>
      <c r="BA169" s="66" t="str">
        <f t="shared" si="97"/>
        <v/>
      </c>
      <c r="BB169" s="67"/>
      <c r="BC169" s="68"/>
      <c r="BD169" s="68"/>
      <c r="BE169" s="69"/>
      <c r="BF169" s="73"/>
      <c r="BG169" s="72" t="str">
        <f t="shared" si="98"/>
        <v/>
      </c>
      <c r="BH169" s="72"/>
      <c r="BI169" s="72"/>
      <c r="BJ169" s="72" t="str">
        <f t="shared" si="99"/>
        <v/>
      </c>
      <c r="BK169" s="72" t="str">
        <f t="shared" si="100"/>
        <v/>
      </c>
      <c r="BL169" s="72" t="str">
        <f t="shared" si="101"/>
        <v/>
      </c>
      <c r="BN169" s="1" t="str">
        <f t="shared" si="124"/>
        <v/>
      </c>
      <c r="BO169" s="1">
        <f t="shared" si="125"/>
        <v>5</v>
      </c>
      <c r="BP169" s="1" t="str">
        <f t="shared" si="126"/>
        <v>F</v>
      </c>
      <c r="BQ169" s="1" t="str">
        <f t="shared" si="127"/>
        <v>0</v>
      </c>
      <c r="BT169" s="47">
        <v>18.079999999999998</v>
      </c>
      <c r="BU169" s="26">
        <v>8</v>
      </c>
      <c r="BV169" s="26">
        <v>224</v>
      </c>
      <c r="BW169" s="5"/>
      <c r="BX169" s="49">
        <v>1.5430000000000001</v>
      </c>
      <c r="BY169" s="49">
        <v>1.544</v>
      </c>
      <c r="BZ169" s="49">
        <v>1.6159999999999999</v>
      </c>
      <c r="CA169" s="49">
        <v>1.617</v>
      </c>
      <c r="CB169" s="49">
        <v>1.9119999999999999</v>
      </c>
      <c r="CC169" s="49">
        <v>1.9129999999999998</v>
      </c>
      <c r="CE169" s="51">
        <v>1.4340000000000002</v>
      </c>
      <c r="CF169" s="51">
        <v>1.4350000000000001</v>
      </c>
      <c r="CG169" s="51">
        <v>1.4990000000000001</v>
      </c>
      <c r="CH169" s="51">
        <v>1.5</v>
      </c>
      <c r="CI169" s="51">
        <v>1.7630000000000001</v>
      </c>
      <c r="CJ169" s="51">
        <v>1.764</v>
      </c>
      <c r="CM169" s="1" t="e">
        <f>IF('Nutritional Status'!#REF!="","",IF('Nutritional Status'!#REF!&gt;CT169,$CU$3,IF('Nutritional Status'!#REF!&gt;CR169,$CS$3,IF('Nutritional Status'!#REF!&gt;CP169,$CQ$3,$CP$3))))</f>
        <v>#REF!</v>
      </c>
      <c r="CN169" s="2">
        <v>64</v>
      </c>
      <c r="CO169" s="1" t="e">
        <f t="shared" si="122"/>
        <v>#REF!</v>
      </c>
      <c r="CP169" s="1" t="e">
        <f t="shared" si="130"/>
        <v>#REF!</v>
      </c>
      <c r="CQ169" s="1" t="e">
        <f t="shared" si="130"/>
        <v>#REF!</v>
      </c>
      <c r="CR169" s="1" t="e">
        <f t="shared" si="130"/>
        <v>#REF!</v>
      </c>
      <c r="CS169" s="1" t="e">
        <f t="shared" si="130"/>
        <v>#REF!</v>
      </c>
      <c r="CT169" s="1" t="e">
        <f t="shared" si="130"/>
        <v>#REF!</v>
      </c>
      <c r="CU169" s="1" t="e">
        <f t="shared" si="130"/>
        <v>#REF!</v>
      </c>
      <c r="CW169" s="2">
        <v>64</v>
      </c>
      <c r="CX169" s="1" t="e">
        <f t="shared" si="123"/>
        <v>#REF!</v>
      </c>
      <c r="CY169" s="1" t="e">
        <f t="shared" si="91"/>
        <v>#REF!</v>
      </c>
      <c r="CZ169" s="1" t="e">
        <f t="shared" si="91"/>
        <v>#REF!</v>
      </c>
      <c r="DA169" s="1" t="e">
        <f t="shared" si="91"/>
        <v>#REF!</v>
      </c>
      <c r="DB169" s="1" t="e">
        <f t="shared" si="91"/>
        <v>#REF!</v>
      </c>
      <c r="DC169" s="1" t="e">
        <f t="shared" si="91"/>
        <v>#REF!</v>
      </c>
      <c r="DD169" s="1" t="e">
        <f t="shared" si="91"/>
        <v>#REF!</v>
      </c>
    </row>
    <row r="170" ht="15" customHeight="1">
      <c r="A170" s="47">
        <v>18.09</v>
      </c>
      <c r="B170" s="26">
        <v>9</v>
      </c>
      <c r="C170" s="26">
        <v>225</v>
      </c>
      <c r="D170" s="5"/>
      <c r="E170" s="48">
        <v>15.699999999999999</v>
      </c>
      <c r="F170" s="48">
        <f t="shared" si="115"/>
        <v>15.799999999999999</v>
      </c>
      <c r="G170" s="48">
        <v>17.399999999999999</v>
      </c>
      <c r="H170" s="48">
        <f t="shared" si="116"/>
        <v>17.5</v>
      </c>
      <c r="I170" s="48">
        <v>29.600000000000001</v>
      </c>
      <c r="J170" s="48">
        <f t="shared" si="117"/>
        <v>29.700000000000003</v>
      </c>
      <c r="K170" s="49">
        <v>35.5</v>
      </c>
      <c r="L170" s="49">
        <f t="shared" si="118"/>
        <v>35.600000000000001</v>
      </c>
      <c r="M170" s="3"/>
      <c r="N170" s="48">
        <v>14.6</v>
      </c>
      <c r="O170" s="48">
        <f t="shared" si="119"/>
        <v>14.699999999999999</v>
      </c>
      <c r="P170" s="49">
        <v>16.399999999999999</v>
      </c>
      <c r="Q170" s="49">
        <f t="shared" si="120"/>
        <v>16.5</v>
      </c>
      <c r="R170" s="49">
        <v>29.600000000000001</v>
      </c>
      <c r="S170" s="49">
        <f t="shared" si="94"/>
        <v>29.700000000000003</v>
      </c>
      <c r="T170" s="49">
        <v>36.200000000000003</v>
      </c>
      <c r="U170" s="49">
        <f t="shared" si="121"/>
        <v>36.300000000000004</v>
      </c>
      <c r="Y170" s="2">
        <v>65</v>
      </c>
      <c r="Z170" s="2" t="e">
        <f t="shared" si="134"/>
        <v>#REF!</v>
      </c>
      <c r="AA170" s="2" t="e">
        <f t="shared" ref="AA170:AA205" si="135">IF(Z170="","",VLOOKUP($Z170,$C$5:$U$273,AA$2))</f>
        <v>#REF!</v>
      </c>
      <c r="AB170" s="2" t="e">
        <f t="shared" ref="AB170:AB205" si="136">IF(Z170="","",VLOOKUP($Z170,$C$5:$U$273,AB$2))</f>
        <v>#REF!</v>
      </c>
      <c r="AC170" s="2" t="e">
        <f t="shared" ref="AC170:AC205" si="137">IF(Z170="","",VLOOKUP($Z170,$C$5:$U$273,AC$2))</f>
        <v>#REF!</v>
      </c>
      <c r="AD170" s="2" t="e">
        <f t="shared" ref="AD170:AD205" si="138">IF(Z170="","",VLOOKUP($Z170,$C$5:$U$273,AD$2))</f>
        <v>#REF!</v>
      </c>
      <c r="AE170" s="2" t="e">
        <f t="shared" ref="AE170:AE205" si="139">IF(Z170="","",VLOOKUP($Z170,$C$5:$U$273,AE$2))</f>
        <v>#REF!</v>
      </c>
      <c r="AF170" s="2" t="e">
        <f t="shared" ref="AF170:AF205" si="140">IF(Z170="","",VLOOKUP($Z170,$C$5:$U$273,AF$2))</f>
        <v>#REF!</v>
      </c>
      <c r="AG170" s="2" t="e">
        <f t="shared" ref="AG170:AG205" si="141">IF(Z170="","",VLOOKUP($Z170,$C$5:$U$273,AG$2))</f>
        <v>#REF!</v>
      </c>
      <c r="AH170" s="2" t="e">
        <f t="shared" ref="AH170:AH205" si="142">IF(Z170="","",VLOOKUP($Z170,$C$5:$U$273,AH$2))</f>
        <v>#REF!</v>
      </c>
      <c r="AJ170" s="2" t="e">
        <f>IF(#REF!="","",VLOOKUP(#REF!,$A$5:$C$173,3,))</f>
        <v>#REF!</v>
      </c>
      <c r="AK170" s="2" t="e">
        <f t="shared" ref="AK170:AR205" si="143">IF($AJ170="","",VLOOKUP($AJ170,$C$5:$U$273,AK$2))</f>
        <v>#REF!</v>
      </c>
      <c r="AL170" s="2" t="e">
        <f t="shared" si="143"/>
        <v>#REF!</v>
      </c>
      <c r="AM170" s="2" t="e">
        <f t="shared" si="143"/>
        <v>#REF!</v>
      </c>
      <c r="AN170" s="2" t="e">
        <f t="shared" si="143"/>
        <v>#REF!</v>
      </c>
      <c r="AO170" s="2" t="e">
        <f t="shared" si="143"/>
        <v>#REF!</v>
      </c>
      <c r="AP170" s="2" t="e">
        <f t="shared" si="143"/>
        <v>#REF!</v>
      </c>
      <c r="AQ170" s="2" t="e">
        <f t="shared" si="143"/>
        <v>#REF!</v>
      </c>
      <c r="AR170" s="2" t="e">
        <f t="shared" ref="AL170:AR205" si="144">IF($AJ170="","",VLOOKUP($AJ170,$C$5:$U$273,AR$2))</f>
        <v>#REF!</v>
      </c>
      <c r="BA170" s="66" t="str">
        <f t="shared" si="97"/>
        <v/>
      </c>
      <c r="BB170" s="67"/>
      <c r="BC170" s="68"/>
      <c r="BD170" s="68"/>
      <c r="BE170" s="69"/>
      <c r="BF170" s="73"/>
      <c r="BG170" s="72" t="str">
        <f t="shared" si="98"/>
        <v/>
      </c>
      <c r="BH170" s="72"/>
      <c r="BI170" s="72"/>
      <c r="BJ170" s="72" t="str">
        <f t="shared" si="99"/>
        <v/>
      </c>
      <c r="BK170" s="72" t="str">
        <f t="shared" si="100"/>
        <v/>
      </c>
      <c r="BL170" s="72" t="str">
        <f t="shared" si="101"/>
        <v/>
      </c>
      <c r="BN170" s="1" t="str">
        <f t="shared" si="124"/>
        <v/>
      </c>
      <c r="BO170" s="1">
        <f t="shared" si="125"/>
        <v>5</v>
      </c>
      <c r="BP170" s="1" t="str">
        <f t="shared" si="126"/>
        <v>F</v>
      </c>
      <c r="BQ170" s="1" t="str">
        <f t="shared" si="127"/>
        <v>0</v>
      </c>
      <c r="BT170" s="47">
        <v>18.09</v>
      </c>
      <c r="BU170" s="26">
        <v>9</v>
      </c>
      <c r="BV170" s="26">
        <v>225</v>
      </c>
      <c r="BW170" s="5"/>
      <c r="BX170" s="49">
        <v>1.544</v>
      </c>
      <c r="BY170" s="49">
        <v>1.5449999999999999</v>
      </c>
      <c r="BZ170" s="49">
        <v>1.6170000000000002</v>
      </c>
      <c r="CA170" s="49">
        <v>1.6180000000000001</v>
      </c>
      <c r="CB170" s="49">
        <v>1.9119999999999999</v>
      </c>
      <c r="CC170" s="49">
        <v>1.9129999999999998</v>
      </c>
      <c r="CE170" s="51">
        <v>1.4340000000000002</v>
      </c>
      <c r="CF170" s="51">
        <v>1.4350000000000001</v>
      </c>
      <c r="CG170" s="51">
        <v>1.4990000000000001</v>
      </c>
      <c r="CH170" s="51">
        <v>1.5</v>
      </c>
      <c r="CI170" s="51">
        <v>1.7630000000000001</v>
      </c>
      <c r="CJ170" s="51">
        <v>1.764</v>
      </c>
      <c r="CM170" s="1" t="e">
        <f>IF('Nutritional Status'!#REF!="","",IF('Nutritional Status'!#REF!&gt;CT170,$CU$3,IF('Nutritional Status'!#REF!&gt;CR170,$CS$3,IF('Nutritional Status'!#REF!&gt;CP170,$CQ$3,$CP$3))))</f>
        <v>#REF!</v>
      </c>
      <c r="CN170" s="2">
        <v>65</v>
      </c>
      <c r="CO170" s="1" t="e">
        <f t="shared" si="122"/>
        <v>#REF!</v>
      </c>
      <c r="CP170" s="1" t="e">
        <f t="shared" si="130"/>
        <v>#REF!</v>
      </c>
      <c r="CQ170" s="1" t="e">
        <f t="shared" si="130"/>
        <v>#REF!</v>
      </c>
      <c r="CR170" s="1" t="e">
        <f t="shared" si="130"/>
        <v>#REF!</v>
      </c>
      <c r="CS170" s="1" t="e">
        <f t="shared" si="130"/>
        <v>#REF!</v>
      </c>
      <c r="CT170" s="1" t="e">
        <f t="shared" si="130"/>
        <v>#REF!</v>
      </c>
      <c r="CU170" s="1" t="e">
        <f t="shared" si="130"/>
        <v>#REF!</v>
      </c>
      <c r="CW170" s="2">
        <v>65</v>
      </c>
      <c r="CX170" s="1" t="e">
        <f t="shared" si="123"/>
        <v>#REF!</v>
      </c>
      <c r="CY170" s="1" t="e">
        <f t="shared" ref="CY170:DD205" si="145">IF($CX170="","",VLOOKUP($CX170,$BV$5:$CJ$173,CY$2))</f>
        <v>#REF!</v>
      </c>
      <c r="CZ170" s="1" t="e">
        <f t="shared" si="145"/>
        <v>#REF!</v>
      </c>
      <c r="DA170" s="1" t="e">
        <f t="shared" si="145"/>
        <v>#REF!</v>
      </c>
      <c r="DB170" s="1" t="e">
        <f t="shared" si="145"/>
        <v>#REF!</v>
      </c>
      <c r="DC170" s="1" t="e">
        <f t="shared" si="145"/>
        <v>#REF!</v>
      </c>
      <c r="DD170" s="1" t="e">
        <f t="shared" si="145"/>
        <v>#REF!</v>
      </c>
    </row>
    <row r="171" ht="15" customHeight="1">
      <c r="A171" s="47">
        <v>18.100000000000001</v>
      </c>
      <c r="B171" s="26">
        <v>10</v>
      </c>
      <c r="C171" s="26">
        <v>226</v>
      </c>
      <c r="D171" s="5"/>
      <c r="E171" s="48">
        <v>15.699999999999999</v>
      </c>
      <c r="F171" s="48">
        <f t="shared" si="115"/>
        <v>15.799999999999999</v>
      </c>
      <c r="G171" s="48">
        <v>17.399999999999999</v>
      </c>
      <c r="H171" s="48">
        <f t="shared" si="116"/>
        <v>17.5</v>
      </c>
      <c r="I171" s="48">
        <v>29.600000000000001</v>
      </c>
      <c r="J171" s="48">
        <f t="shared" si="117"/>
        <v>29.700000000000003</v>
      </c>
      <c r="K171" s="49">
        <v>35.5</v>
      </c>
      <c r="L171" s="49">
        <f t="shared" si="118"/>
        <v>35.600000000000001</v>
      </c>
      <c r="M171" s="3"/>
      <c r="N171" s="48">
        <v>14.6</v>
      </c>
      <c r="O171" s="48">
        <f t="shared" si="119"/>
        <v>14.699999999999999</v>
      </c>
      <c r="P171" s="49">
        <v>16.399999999999999</v>
      </c>
      <c r="Q171" s="49">
        <f t="shared" si="120"/>
        <v>16.5</v>
      </c>
      <c r="R171" s="49">
        <v>29.600000000000001</v>
      </c>
      <c r="S171" s="49">
        <f t="shared" si="94"/>
        <v>29.700000000000003</v>
      </c>
      <c r="T171" s="49">
        <v>36.200000000000003</v>
      </c>
      <c r="U171" s="49">
        <f t="shared" si="121"/>
        <v>36.300000000000004</v>
      </c>
      <c r="Y171" s="2">
        <v>66</v>
      </c>
      <c r="Z171" s="2" t="e">
        <f t="shared" si="134"/>
        <v>#REF!</v>
      </c>
      <c r="AA171" s="2" t="e">
        <f t="shared" si="135"/>
        <v>#REF!</v>
      </c>
      <c r="AB171" s="2" t="e">
        <f t="shared" si="136"/>
        <v>#REF!</v>
      </c>
      <c r="AC171" s="2" t="e">
        <f t="shared" si="137"/>
        <v>#REF!</v>
      </c>
      <c r="AD171" s="2" t="e">
        <f t="shared" si="138"/>
        <v>#REF!</v>
      </c>
      <c r="AE171" s="2" t="e">
        <f t="shared" si="139"/>
        <v>#REF!</v>
      </c>
      <c r="AF171" s="2" t="e">
        <f t="shared" si="140"/>
        <v>#REF!</v>
      </c>
      <c r="AG171" s="2" t="e">
        <f t="shared" si="141"/>
        <v>#REF!</v>
      </c>
      <c r="AH171" s="2" t="e">
        <f t="shared" si="142"/>
        <v>#REF!</v>
      </c>
      <c r="AJ171" s="2" t="e">
        <f>IF(#REF!="","",VLOOKUP(#REF!,$A$5:$C$173,3,))</f>
        <v>#REF!</v>
      </c>
      <c r="AK171" s="2" t="e">
        <f t="shared" si="143"/>
        <v>#REF!</v>
      </c>
      <c r="AL171" s="2" t="e">
        <f t="shared" si="144"/>
        <v>#REF!</v>
      </c>
      <c r="AM171" s="2" t="e">
        <f t="shared" si="144"/>
        <v>#REF!</v>
      </c>
      <c r="AN171" s="2" t="e">
        <f t="shared" si="144"/>
        <v>#REF!</v>
      </c>
      <c r="AO171" s="2" t="e">
        <f t="shared" si="144"/>
        <v>#REF!</v>
      </c>
      <c r="AP171" s="2" t="e">
        <f t="shared" si="144"/>
        <v>#REF!</v>
      </c>
      <c r="AQ171" s="2" t="e">
        <f t="shared" si="144"/>
        <v>#REF!</v>
      </c>
      <c r="AR171" s="2" t="e">
        <f t="shared" si="144"/>
        <v>#REF!</v>
      </c>
      <c r="BA171" s="66" t="str">
        <f t="shared" si="97"/>
        <v/>
      </c>
      <c r="BB171" s="67"/>
      <c r="BC171" s="68"/>
      <c r="BD171" s="68"/>
      <c r="BE171" s="69"/>
      <c r="BF171" s="73"/>
      <c r="BG171" s="72" t="str">
        <f t="shared" si="98"/>
        <v/>
      </c>
      <c r="BH171" s="72"/>
      <c r="BI171" s="72"/>
      <c r="BJ171" s="72" t="str">
        <f t="shared" si="99"/>
        <v/>
      </c>
      <c r="BK171" s="72" t="str">
        <f t="shared" si="100"/>
        <v/>
      </c>
      <c r="BL171" s="72" t="str">
        <f t="shared" si="101"/>
        <v/>
      </c>
      <c r="BN171" s="1" t="str">
        <f t="shared" si="124"/>
        <v/>
      </c>
      <c r="BO171" s="1">
        <f t="shared" si="125"/>
        <v>5</v>
      </c>
      <c r="BP171" s="1" t="str">
        <f t="shared" si="126"/>
        <v>F</v>
      </c>
      <c r="BQ171" s="1" t="str">
        <f t="shared" si="127"/>
        <v>0</v>
      </c>
      <c r="BT171" s="47">
        <v>18.100000000000001</v>
      </c>
      <c r="BU171" s="26">
        <v>10</v>
      </c>
      <c r="BV171" s="26">
        <v>226</v>
      </c>
      <c r="BW171" s="5"/>
      <c r="BX171" s="49">
        <v>1.544</v>
      </c>
      <c r="BY171" s="49">
        <v>1.5449999999999999</v>
      </c>
      <c r="BZ171" s="49">
        <v>1.6170000000000002</v>
      </c>
      <c r="CA171" s="49">
        <v>1.6180000000000001</v>
      </c>
      <c r="CB171" s="49">
        <v>1.911</v>
      </c>
      <c r="CC171" s="49">
        <v>1.9119999999999999</v>
      </c>
      <c r="CE171" s="51">
        <v>1.4340000000000002</v>
      </c>
      <c r="CF171" s="51">
        <v>1.4350000000000001</v>
      </c>
      <c r="CG171" s="51">
        <v>1.4990000000000001</v>
      </c>
      <c r="CH171" s="51">
        <v>1.5</v>
      </c>
      <c r="CI171" s="51">
        <v>1.7630000000000001</v>
      </c>
      <c r="CJ171" s="51">
        <v>1.764</v>
      </c>
      <c r="CM171" s="1" t="e">
        <f>IF('Nutritional Status'!#REF!="","",IF('Nutritional Status'!#REF!&gt;CT171,$CU$3,IF('Nutritional Status'!#REF!&gt;CR171,$CS$3,IF('Nutritional Status'!#REF!&gt;CP171,$CQ$3,$CP$3))))</f>
        <v>#REF!</v>
      </c>
      <c r="CN171" s="2">
        <v>66</v>
      </c>
      <c r="CO171" s="1" t="e">
        <f t="shared" si="122"/>
        <v>#REF!</v>
      </c>
      <c r="CP171" s="1" t="e">
        <f t="shared" si="130"/>
        <v>#REF!</v>
      </c>
      <c r="CQ171" s="1" t="e">
        <f t="shared" si="130"/>
        <v>#REF!</v>
      </c>
      <c r="CR171" s="1" t="e">
        <f t="shared" si="130"/>
        <v>#REF!</v>
      </c>
      <c r="CS171" s="1" t="e">
        <f t="shared" si="130"/>
        <v>#REF!</v>
      </c>
      <c r="CT171" s="1" t="e">
        <f t="shared" si="130"/>
        <v>#REF!</v>
      </c>
      <c r="CU171" s="1" t="e">
        <f t="shared" si="130"/>
        <v>#REF!</v>
      </c>
      <c r="CW171" s="2">
        <v>66</v>
      </c>
      <c r="CX171" s="1" t="e">
        <f t="shared" si="123"/>
        <v>#REF!</v>
      </c>
      <c r="CY171" s="1" t="e">
        <f t="shared" si="145"/>
        <v>#REF!</v>
      </c>
      <c r="CZ171" s="1" t="e">
        <f t="shared" si="145"/>
        <v>#REF!</v>
      </c>
      <c r="DA171" s="1" t="e">
        <f t="shared" si="145"/>
        <v>#REF!</v>
      </c>
      <c r="DB171" s="1" t="e">
        <f t="shared" si="145"/>
        <v>#REF!</v>
      </c>
      <c r="DC171" s="1" t="e">
        <f t="shared" si="145"/>
        <v>#REF!</v>
      </c>
      <c r="DD171" s="1" t="e">
        <f t="shared" si="145"/>
        <v>#REF!</v>
      </c>
    </row>
    <row r="172" ht="15" customHeight="1">
      <c r="A172" s="47">
        <v>18.109999999999999</v>
      </c>
      <c r="B172" s="26">
        <v>11</v>
      </c>
      <c r="C172" s="26">
        <v>227</v>
      </c>
      <c r="D172" s="5"/>
      <c r="E172" s="48">
        <v>15.699999999999999</v>
      </c>
      <c r="F172" s="48">
        <f t="shared" si="115"/>
        <v>15.799999999999999</v>
      </c>
      <c r="G172" s="48">
        <v>17.399999999999999</v>
      </c>
      <c r="H172" s="48">
        <f t="shared" si="116"/>
        <v>17.5</v>
      </c>
      <c r="I172" s="48">
        <v>29.699999999999999</v>
      </c>
      <c r="J172" s="48">
        <f t="shared" si="117"/>
        <v>29.800000000000001</v>
      </c>
      <c r="K172" s="49">
        <v>35.5</v>
      </c>
      <c r="L172" s="49">
        <f t="shared" si="118"/>
        <v>35.600000000000001</v>
      </c>
      <c r="M172" s="3"/>
      <c r="N172" s="48">
        <v>14.6</v>
      </c>
      <c r="O172" s="48">
        <f t="shared" si="119"/>
        <v>14.699999999999999</v>
      </c>
      <c r="P172" s="49">
        <v>16.399999999999999</v>
      </c>
      <c r="Q172" s="49">
        <f t="shared" si="120"/>
        <v>16.5</v>
      </c>
      <c r="R172" s="49">
        <v>29.699999999999999</v>
      </c>
      <c r="S172" s="49">
        <f t="shared" si="94"/>
        <v>29.800000000000001</v>
      </c>
      <c r="T172" s="49">
        <v>36.200000000000003</v>
      </c>
      <c r="U172" s="49">
        <f t="shared" si="121"/>
        <v>36.300000000000004</v>
      </c>
      <c r="Y172" s="2">
        <v>67</v>
      </c>
      <c r="Z172" s="2" t="e">
        <f t="shared" si="134"/>
        <v>#REF!</v>
      </c>
      <c r="AA172" s="2" t="e">
        <f t="shared" si="135"/>
        <v>#REF!</v>
      </c>
      <c r="AB172" s="2" t="e">
        <f t="shared" si="136"/>
        <v>#REF!</v>
      </c>
      <c r="AC172" s="2" t="e">
        <f t="shared" si="137"/>
        <v>#REF!</v>
      </c>
      <c r="AD172" s="2" t="e">
        <f t="shared" si="138"/>
        <v>#REF!</v>
      </c>
      <c r="AE172" s="2" t="e">
        <f t="shared" si="139"/>
        <v>#REF!</v>
      </c>
      <c r="AF172" s="2" t="e">
        <f t="shared" si="140"/>
        <v>#REF!</v>
      </c>
      <c r="AG172" s="2" t="e">
        <f t="shared" si="141"/>
        <v>#REF!</v>
      </c>
      <c r="AH172" s="2" t="e">
        <f t="shared" si="142"/>
        <v>#REF!</v>
      </c>
      <c r="AJ172" s="2" t="e">
        <f>IF(#REF!="","",VLOOKUP(#REF!,$A$5:$C$173,3,))</f>
        <v>#REF!</v>
      </c>
      <c r="AK172" s="2" t="e">
        <f t="shared" si="143"/>
        <v>#REF!</v>
      </c>
      <c r="AL172" s="2" t="e">
        <f t="shared" si="144"/>
        <v>#REF!</v>
      </c>
      <c r="AM172" s="2" t="e">
        <f t="shared" si="144"/>
        <v>#REF!</v>
      </c>
      <c r="AN172" s="2" t="e">
        <f t="shared" si="144"/>
        <v>#REF!</v>
      </c>
      <c r="AO172" s="2" t="e">
        <f t="shared" si="144"/>
        <v>#REF!</v>
      </c>
      <c r="AP172" s="2" t="e">
        <f t="shared" si="144"/>
        <v>#REF!</v>
      </c>
      <c r="AQ172" s="2" t="e">
        <f t="shared" si="144"/>
        <v>#REF!</v>
      </c>
      <c r="AR172" s="2" t="e">
        <f t="shared" si="144"/>
        <v>#REF!</v>
      </c>
      <c r="BA172" s="66" t="str">
        <f t="shared" si="97"/>
        <v/>
      </c>
      <c r="BB172" s="67"/>
      <c r="BC172" s="68"/>
      <c r="BD172" s="68"/>
      <c r="BE172" s="69"/>
      <c r="BF172" s="73"/>
      <c r="BG172" s="72" t="str">
        <f t="shared" si="98"/>
        <v/>
      </c>
      <c r="BH172" s="72"/>
      <c r="BI172" s="72"/>
      <c r="BJ172" s="72" t="str">
        <f t="shared" si="99"/>
        <v/>
      </c>
      <c r="BK172" s="72" t="str">
        <f t="shared" si="100"/>
        <v/>
      </c>
      <c r="BL172" s="72" t="str">
        <f t="shared" si="101"/>
        <v/>
      </c>
      <c r="BN172" s="1" t="str">
        <f t="shared" si="124"/>
        <v/>
      </c>
      <c r="BO172" s="1">
        <f t="shared" si="125"/>
        <v>5</v>
      </c>
      <c r="BP172" s="1" t="str">
        <f t="shared" si="126"/>
        <v>F</v>
      </c>
      <c r="BQ172" s="1" t="str">
        <f t="shared" si="127"/>
        <v>0</v>
      </c>
      <c r="BT172" s="47">
        <v>18.109999999999999</v>
      </c>
      <c r="BU172" s="26">
        <v>11</v>
      </c>
      <c r="BV172" s="26">
        <v>227</v>
      </c>
      <c r="BW172" s="5"/>
      <c r="BX172" s="49">
        <v>1.5449999999999999</v>
      </c>
      <c r="BY172" s="49">
        <v>1.546</v>
      </c>
      <c r="BZ172" s="49">
        <v>1.6180000000000001</v>
      </c>
      <c r="CA172" s="49">
        <v>1.619</v>
      </c>
      <c r="CB172" s="49">
        <v>1.911</v>
      </c>
      <c r="CC172" s="49">
        <v>1.9119999999999999</v>
      </c>
      <c r="CE172" s="51">
        <v>1.4340000000000002</v>
      </c>
      <c r="CF172" s="51">
        <v>1.4350000000000001</v>
      </c>
      <c r="CG172" s="51">
        <v>1.5</v>
      </c>
      <c r="CH172" s="51">
        <v>1.5009999999999999</v>
      </c>
      <c r="CI172" s="51">
        <v>1.7619999999999998</v>
      </c>
      <c r="CJ172" s="51">
        <v>1.7629999999999999</v>
      </c>
      <c r="CM172" s="1" t="e">
        <f>IF('Nutritional Status'!#REF!="","",IF('Nutritional Status'!#REF!&gt;CT172,$CU$3,IF('Nutritional Status'!#REF!&gt;CR172,$CS$3,IF('Nutritional Status'!#REF!&gt;CP172,$CQ$3,$CP$3))))</f>
        <v>#REF!</v>
      </c>
      <c r="CN172" s="2">
        <v>67</v>
      </c>
      <c r="CO172" s="1" t="e">
        <f t="shared" si="122"/>
        <v>#REF!</v>
      </c>
      <c r="CP172" s="1" t="e">
        <f t="shared" si="130"/>
        <v>#REF!</v>
      </c>
      <c r="CQ172" s="1" t="e">
        <f t="shared" si="130"/>
        <v>#REF!</v>
      </c>
      <c r="CR172" s="1" t="e">
        <f t="shared" si="130"/>
        <v>#REF!</v>
      </c>
      <c r="CS172" s="1" t="e">
        <f t="shared" si="130"/>
        <v>#REF!</v>
      </c>
      <c r="CT172" s="1" t="e">
        <f t="shared" si="130"/>
        <v>#REF!</v>
      </c>
      <c r="CU172" s="1" t="e">
        <f t="shared" si="130"/>
        <v>#REF!</v>
      </c>
      <c r="CW172" s="2">
        <v>67</v>
      </c>
      <c r="CX172" s="1" t="e">
        <f t="shared" si="123"/>
        <v>#REF!</v>
      </c>
      <c r="CY172" s="1" t="e">
        <f t="shared" si="145"/>
        <v>#REF!</v>
      </c>
      <c r="CZ172" s="1" t="e">
        <f t="shared" si="145"/>
        <v>#REF!</v>
      </c>
      <c r="DA172" s="1" t="e">
        <f t="shared" si="145"/>
        <v>#REF!</v>
      </c>
      <c r="DB172" s="1" t="e">
        <f t="shared" si="145"/>
        <v>#REF!</v>
      </c>
      <c r="DC172" s="1" t="e">
        <f t="shared" si="145"/>
        <v>#REF!</v>
      </c>
      <c r="DD172" s="1" t="e">
        <f t="shared" si="145"/>
        <v>#REF!</v>
      </c>
    </row>
    <row r="173" ht="15" customHeight="1">
      <c r="A173" s="47">
        <v>19</v>
      </c>
      <c r="B173" s="26">
        <v>0</v>
      </c>
      <c r="C173" s="26">
        <v>228</v>
      </c>
      <c r="D173" s="5"/>
      <c r="E173" s="48">
        <v>15.800000000000001</v>
      </c>
      <c r="F173" s="48">
        <f t="shared" si="115"/>
        <v>15.9</v>
      </c>
      <c r="G173" s="48">
        <v>17.5</v>
      </c>
      <c r="H173" s="48">
        <f t="shared" si="116"/>
        <v>17.600000000000001</v>
      </c>
      <c r="I173" s="48">
        <v>29.699999999999999</v>
      </c>
      <c r="J173" s="48">
        <f t="shared" si="117"/>
        <v>29.800000000000001</v>
      </c>
      <c r="K173" s="49">
        <v>35.5</v>
      </c>
      <c r="L173" s="49">
        <f t="shared" si="118"/>
        <v>35.600000000000001</v>
      </c>
      <c r="M173" s="3"/>
      <c r="N173" s="48">
        <v>14.6</v>
      </c>
      <c r="O173" s="48">
        <f t="shared" si="119"/>
        <v>14.699999999999999</v>
      </c>
      <c r="P173" s="49">
        <v>16.399999999999999</v>
      </c>
      <c r="Q173" s="49">
        <f t="shared" si="120"/>
        <v>16.5</v>
      </c>
      <c r="R173" s="49">
        <v>29.699999999999999</v>
      </c>
      <c r="S173" s="49">
        <f t="shared" si="94"/>
        <v>29.800000000000001</v>
      </c>
      <c r="T173" s="49">
        <v>36.200000000000003</v>
      </c>
      <c r="U173" s="49">
        <f t="shared" si="121"/>
        <v>36.300000000000004</v>
      </c>
      <c r="Y173" s="2">
        <v>68</v>
      </c>
      <c r="Z173" s="2" t="e">
        <f t="shared" si="134"/>
        <v>#REF!</v>
      </c>
      <c r="AA173" s="2" t="e">
        <f t="shared" si="135"/>
        <v>#REF!</v>
      </c>
      <c r="AB173" s="2" t="e">
        <f t="shared" si="136"/>
        <v>#REF!</v>
      </c>
      <c r="AC173" s="2" t="e">
        <f t="shared" si="137"/>
        <v>#REF!</v>
      </c>
      <c r="AD173" s="2" t="e">
        <f t="shared" si="138"/>
        <v>#REF!</v>
      </c>
      <c r="AE173" s="2" t="e">
        <f t="shared" si="139"/>
        <v>#REF!</v>
      </c>
      <c r="AF173" s="2" t="e">
        <f t="shared" si="140"/>
        <v>#REF!</v>
      </c>
      <c r="AG173" s="2" t="e">
        <f t="shared" si="141"/>
        <v>#REF!</v>
      </c>
      <c r="AH173" s="2" t="e">
        <f t="shared" si="142"/>
        <v>#REF!</v>
      </c>
      <c r="AJ173" s="2" t="e">
        <f>IF(#REF!="","",VLOOKUP(#REF!,$A$5:$C$173,3,))</f>
        <v>#REF!</v>
      </c>
      <c r="AK173" s="2" t="e">
        <f t="shared" si="143"/>
        <v>#REF!</v>
      </c>
      <c r="AL173" s="2" t="e">
        <f t="shared" si="144"/>
        <v>#REF!</v>
      </c>
      <c r="AM173" s="2" t="e">
        <f t="shared" si="144"/>
        <v>#REF!</v>
      </c>
      <c r="AN173" s="2" t="e">
        <f t="shared" si="144"/>
        <v>#REF!</v>
      </c>
      <c r="AO173" s="2" t="e">
        <f t="shared" si="144"/>
        <v>#REF!</v>
      </c>
      <c r="AP173" s="2" t="e">
        <f t="shared" si="144"/>
        <v>#REF!</v>
      </c>
      <c r="AQ173" s="2" t="e">
        <f t="shared" si="144"/>
        <v>#REF!</v>
      </c>
      <c r="AR173" s="2" t="e">
        <f t="shared" si="144"/>
        <v>#REF!</v>
      </c>
      <c r="BA173" s="66" t="str">
        <f t="shared" si="97"/>
        <v/>
      </c>
      <c r="BB173" s="67"/>
      <c r="BC173" s="68"/>
      <c r="BD173" s="68"/>
      <c r="BE173" s="69"/>
      <c r="BF173" s="73"/>
      <c r="BG173" s="72" t="str">
        <f t="shared" si="98"/>
        <v/>
      </c>
      <c r="BH173" s="72"/>
      <c r="BI173" s="72"/>
      <c r="BJ173" s="72" t="str">
        <f t="shared" si="99"/>
        <v/>
      </c>
      <c r="BK173" s="72" t="str">
        <f t="shared" si="100"/>
        <v/>
      </c>
      <c r="BL173" s="72" t="str">
        <f t="shared" si="101"/>
        <v/>
      </c>
      <c r="BN173" s="1" t="str">
        <f t="shared" si="124"/>
        <v/>
      </c>
      <c r="BO173" s="1">
        <f t="shared" si="125"/>
        <v>5</v>
      </c>
      <c r="BP173" s="1" t="str">
        <f t="shared" si="126"/>
        <v>F</v>
      </c>
      <c r="BQ173" s="1" t="str">
        <f t="shared" si="127"/>
        <v>0</v>
      </c>
      <c r="BT173" s="47">
        <v>19</v>
      </c>
      <c r="BU173" s="26">
        <v>0</v>
      </c>
      <c r="BV173" s="26">
        <v>228</v>
      </c>
      <c r="BW173" s="5"/>
      <c r="BX173" s="49">
        <v>1.5449999999999999</v>
      </c>
      <c r="BY173" s="49">
        <v>1.546</v>
      </c>
      <c r="BZ173" s="49">
        <v>1.6180000000000001</v>
      </c>
      <c r="CA173" s="49">
        <v>1.619</v>
      </c>
      <c r="CB173" s="49">
        <v>1.911</v>
      </c>
      <c r="CC173" s="49">
        <v>1.9119999999999999</v>
      </c>
      <c r="CE173" s="51">
        <v>1.4340000000000002</v>
      </c>
      <c r="CF173" s="51">
        <v>1.4350000000000001</v>
      </c>
      <c r="CG173" s="51">
        <v>1.5</v>
      </c>
      <c r="CH173" s="51">
        <v>1.5009999999999999</v>
      </c>
      <c r="CI173" s="51">
        <v>1.7619999999999998</v>
      </c>
      <c r="CJ173" s="51">
        <v>1.7629999999999999</v>
      </c>
      <c r="CM173" s="1" t="e">
        <f>IF('Nutritional Status'!#REF!="","",IF('Nutritional Status'!#REF!&gt;CT173,$CU$3,IF('Nutritional Status'!#REF!&gt;CR173,$CS$3,IF('Nutritional Status'!#REF!&gt;CP173,$CQ$3,$CP$3))))</f>
        <v>#REF!</v>
      </c>
      <c r="CN173" s="2">
        <v>68</v>
      </c>
      <c r="CO173" s="1" t="e">
        <f t="shared" si="122"/>
        <v>#REF!</v>
      </c>
      <c r="CP173" s="1" t="e">
        <f t="shared" si="130"/>
        <v>#REF!</v>
      </c>
      <c r="CQ173" s="1" t="e">
        <f t="shared" si="130"/>
        <v>#REF!</v>
      </c>
      <c r="CR173" s="1" t="e">
        <f t="shared" si="130"/>
        <v>#REF!</v>
      </c>
      <c r="CS173" s="1" t="e">
        <f t="shared" si="130"/>
        <v>#REF!</v>
      </c>
      <c r="CT173" s="1" t="e">
        <f t="shared" si="130"/>
        <v>#REF!</v>
      </c>
      <c r="CU173" s="1" t="e">
        <f t="shared" si="130"/>
        <v>#REF!</v>
      </c>
      <c r="CW173" s="2">
        <v>68</v>
      </c>
      <c r="CX173" s="1" t="e">
        <f t="shared" si="123"/>
        <v>#REF!</v>
      </c>
      <c r="CY173" s="1" t="e">
        <f t="shared" si="145"/>
        <v>#REF!</v>
      </c>
      <c r="CZ173" s="1" t="e">
        <f t="shared" si="145"/>
        <v>#REF!</v>
      </c>
      <c r="DA173" s="1" t="e">
        <f t="shared" si="145"/>
        <v>#REF!</v>
      </c>
      <c r="DB173" s="1" t="e">
        <f t="shared" si="145"/>
        <v>#REF!</v>
      </c>
      <c r="DC173" s="1" t="e">
        <f t="shared" si="145"/>
        <v>#REF!</v>
      </c>
      <c r="DD173" s="1" t="e">
        <f t="shared" si="145"/>
        <v>#REF!</v>
      </c>
    </row>
    <row r="174" ht="15" customHeight="1">
      <c r="A174" s="47"/>
      <c r="B174" s="26"/>
      <c r="C174" s="26"/>
      <c r="D174" s="5"/>
      <c r="E174" s="48"/>
      <c r="F174" s="48"/>
      <c r="G174" s="48"/>
      <c r="H174" s="48"/>
      <c r="I174" s="48"/>
      <c r="J174" s="48"/>
      <c r="K174" s="49"/>
      <c r="L174" s="49"/>
      <c r="M174" s="3"/>
      <c r="N174" s="48"/>
      <c r="O174" s="48"/>
      <c r="P174" s="49"/>
      <c r="Q174" s="49"/>
      <c r="R174" s="49"/>
      <c r="S174" s="49"/>
      <c r="T174" s="49"/>
      <c r="U174" s="49"/>
      <c r="Y174" s="2">
        <v>69</v>
      </c>
      <c r="Z174" s="2" t="str">
        <f>IF('Nutritional Status'!C107="","",VLOOKUP('Nutritional Status'!#REF!,$A$5:$C$173,3,))</f>
        <v/>
      </c>
      <c r="AA174" s="2" t="str">
        <f t="shared" si="135"/>
        <v/>
      </c>
      <c r="AB174" s="2" t="str">
        <f t="shared" si="136"/>
        <v/>
      </c>
      <c r="AC174" s="2" t="str">
        <f t="shared" si="137"/>
        <v/>
      </c>
      <c r="AD174" s="2" t="str">
        <f t="shared" si="138"/>
        <v/>
      </c>
      <c r="AE174" s="2" t="str">
        <f t="shared" si="139"/>
        <v/>
      </c>
      <c r="AF174" s="2" t="str">
        <f t="shared" si="140"/>
        <v/>
      </c>
      <c r="AG174" s="2" t="str">
        <f t="shared" si="141"/>
        <v/>
      </c>
      <c r="AH174" s="2" t="str">
        <f t="shared" si="142"/>
        <v/>
      </c>
      <c r="AJ174" s="2" t="e">
        <f>IF(#REF!="","",VLOOKUP(#REF!,$A$5:$C$173,3,))</f>
        <v>#REF!</v>
      </c>
      <c r="AK174" s="2" t="e">
        <f t="shared" si="143"/>
        <v>#REF!</v>
      </c>
      <c r="AL174" s="2" t="e">
        <f t="shared" si="144"/>
        <v>#REF!</v>
      </c>
      <c r="AM174" s="2" t="e">
        <f t="shared" si="144"/>
        <v>#REF!</v>
      </c>
      <c r="AN174" s="2" t="e">
        <f t="shared" si="144"/>
        <v>#REF!</v>
      </c>
      <c r="AO174" s="2" t="e">
        <f t="shared" si="144"/>
        <v>#REF!</v>
      </c>
      <c r="AP174" s="2" t="e">
        <f t="shared" si="144"/>
        <v>#REF!</v>
      </c>
      <c r="AQ174" s="2" t="e">
        <f t="shared" si="144"/>
        <v>#REF!</v>
      </c>
      <c r="AR174" s="2" t="e">
        <f t="shared" si="144"/>
        <v>#REF!</v>
      </c>
      <c r="BA174" s="66" t="str">
        <f t="shared" si="97"/>
        <v/>
      </c>
      <c r="BB174" s="67"/>
      <c r="BC174" s="68"/>
      <c r="BD174" s="68"/>
      <c r="BE174" s="69"/>
      <c r="BF174" s="73"/>
      <c r="BG174" s="72" t="str">
        <f t="shared" si="98"/>
        <v/>
      </c>
      <c r="BH174" s="72"/>
      <c r="BI174" s="72"/>
      <c r="BJ174" s="72" t="str">
        <f t="shared" si="99"/>
        <v/>
      </c>
      <c r="BK174" s="72" t="str">
        <f t="shared" si="100"/>
        <v/>
      </c>
      <c r="BL174" s="72" t="str">
        <f t="shared" si="101"/>
        <v/>
      </c>
      <c r="BN174" s="1" t="str">
        <f t="shared" si="124"/>
        <v/>
      </c>
      <c r="BO174" s="1">
        <f t="shared" si="125"/>
        <v>5</v>
      </c>
      <c r="BP174" s="1" t="str">
        <f t="shared" si="126"/>
        <v>F</v>
      </c>
      <c r="BQ174" s="1" t="str">
        <f t="shared" si="127"/>
        <v>0</v>
      </c>
      <c r="BT174" s="47"/>
      <c r="BU174" s="26"/>
      <c r="BV174" s="26"/>
      <c r="BW174" s="5"/>
      <c r="BX174" s="75"/>
      <c r="BY174" s="76"/>
      <c r="BZ174" s="77"/>
      <c r="CA174" s="78"/>
      <c r="CB174" s="79"/>
      <c r="CC174" s="80"/>
      <c r="CE174" s="75"/>
      <c r="CF174" s="76"/>
      <c r="CG174" s="77"/>
      <c r="CH174" s="78"/>
      <c r="CI174" s="79"/>
      <c r="CJ174" s="80"/>
      <c r="CM174" s="1" t="e">
        <f>IF('Nutritional Status'!#REF!="","",IF('Nutritional Status'!#REF!&gt;CT174,$CU$3,IF('Nutritional Status'!#REF!&gt;CR174,$CS$3,IF('Nutritional Status'!#REF!&gt;CP174,$CQ$3,$CP$3))))</f>
        <v>#REF!</v>
      </c>
      <c r="CN174" s="2">
        <v>69</v>
      </c>
      <c r="CO174" s="1" t="str">
        <f t="shared" si="122"/>
        <v/>
      </c>
      <c r="CP174" s="1" t="str">
        <f t="shared" si="130"/>
        <v/>
      </c>
      <c r="CQ174" s="1" t="str">
        <f t="shared" si="130"/>
        <v/>
      </c>
      <c r="CR174" s="1" t="str">
        <f t="shared" si="130"/>
        <v/>
      </c>
      <c r="CS174" s="1" t="str">
        <f t="shared" si="130"/>
        <v/>
      </c>
      <c r="CT174" s="1" t="str">
        <f t="shared" si="130"/>
        <v/>
      </c>
      <c r="CU174" s="1" t="str">
        <f t="shared" si="130"/>
        <v/>
      </c>
      <c r="CW174" s="2">
        <v>69</v>
      </c>
      <c r="CX174" s="1" t="e">
        <f t="shared" si="123"/>
        <v>#REF!</v>
      </c>
      <c r="CY174" s="1" t="e">
        <f t="shared" si="145"/>
        <v>#REF!</v>
      </c>
      <c r="CZ174" s="1" t="e">
        <f t="shared" si="145"/>
        <v>#REF!</v>
      </c>
      <c r="DA174" s="1" t="e">
        <f t="shared" si="145"/>
        <v>#REF!</v>
      </c>
      <c r="DB174" s="1" t="e">
        <f t="shared" si="145"/>
        <v>#REF!</v>
      </c>
      <c r="DC174" s="1" t="e">
        <f t="shared" si="145"/>
        <v>#REF!</v>
      </c>
      <c r="DD174" s="1" t="e">
        <f t="shared" si="145"/>
        <v>#REF!</v>
      </c>
    </row>
    <row r="175" ht="15" customHeight="1">
      <c r="A175" s="47"/>
      <c r="B175" s="26"/>
      <c r="C175" s="26"/>
      <c r="D175" s="5"/>
      <c r="E175" s="48"/>
      <c r="F175" s="48"/>
      <c r="G175" s="48"/>
      <c r="H175" s="48"/>
      <c r="I175" s="48"/>
      <c r="J175" s="48"/>
      <c r="K175" s="49"/>
      <c r="L175" s="49"/>
      <c r="M175" s="3"/>
      <c r="N175" s="48"/>
      <c r="O175" s="48"/>
      <c r="P175" s="49"/>
      <c r="Q175" s="49"/>
      <c r="R175" s="49"/>
      <c r="S175" s="49"/>
      <c r="T175" s="49"/>
      <c r="U175" s="49"/>
      <c r="Y175" s="2">
        <v>70</v>
      </c>
      <c r="Z175" s="2" t="e">
        <f t="shared" ref="Z175:Z178" si="146">IF('Nutritional Status'!#REF!="","",VLOOKUP('Nutritional Status'!#REF!,$A$5:$C$173,3,))</f>
        <v>#REF!</v>
      </c>
      <c r="AA175" s="2" t="e">
        <f t="shared" si="135"/>
        <v>#REF!</v>
      </c>
      <c r="AB175" s="2" t="e">
        <f t="shared" si="136"/>
        <v>#REF!</v>
      </c>
      <c r="AC175" s="2" t="e">
        <f t="shared" si="137"/>
        <v>#REF!</v>
      </c>
      <c r="AD175" s="2" t="e">
        <f t="shared" si="138"/>
        <v>#REF!</v>
      </c>
      <c r="AE175" s="2" t="e">
        <f t="shared" si="139"/>
        <v>#REF!</v>
      </c>
      <c r="AF175" s="2" t="e">
        <f t="shared" si="140"/>
        <v>#REF!</v>
      </c>
      <c r="AG175" s="2" t="e">
        <f t="shared" si="141"/>
        <v>#REF!</v>
      </c>
      <c r="AH175" s="2" t="e">
        <f t="shared" si="142"/>
        <v>#REF!</v>
      </c>
      <c r="AJ175" s="2" t="e">
        <f>IF(#REF!="","",VLOOKUP(#REF!,$A$5:$C$173,3,))</f>
        <v>#REF!</v>
      </c>
      <c r="AK175" s="2" t="e">
        <f t="shared" si="143"/>
        <v>#REF!</v>
      </c>
      <c r="AL175" s="2" t="e">
        <f t="shared" si="144"/>
        <v>#REF!</v>
      </c>
      <c r="AM175" s="2" t="e">
        <f t="shared" si="144"/>
        <v>#REF!</v>
      </c>
      <c r="AN175" s="2" t="e">
        <f t="shared" si="144"/>
        <v>#REF!</v>
      </c>
      <c r="AO175" s="2" t="e">
        <f t="shared" si="144"/>
        <v>#REF!</v>
      </c>
      <c r="AP175" s="2" t="e">
        <f t="shared" si="144"/>
        <v>#REF!</v>
      </c>
      <c r="AQ175" s="2" t="e">
        <f t="shared" si="144"/>
        <v>#REF!</v>
      </c>
      <c r="AR175" s="2" t="e">
        <f t="shared" si="144"/>
        <v>#REF!</v>
      </c>
      <c r="BA175" s="66" t="str">
        <f t="shared" si="97"/>
        <v/>
      </c>
      <c r="BB175" s="67"/>
      <c r="BC175" s="68"/>
      <c r="BD175" s="68"/>
      <c r="BE175" s="69"/>
      <c r="BF175" s="73"/>
      <c r="BG175" s="72" t="str">
        <f t="shared" si="98"/>
        <v/>
      </c>
      <c r="BH175" s="72"/>
      <c r="BI175" s="72"/>
      <c r="BJ175" s="72" t="str">
        <f t="shared" si="99"/>
        <v/>
      </c>
      <c r="BK175" s="72" t="str">
        <f t="shared" si="100"/>
        <v/>
      </c>
      <c r="BL175" s="72" t="str">
        <f t="shared" si="101"/>
        <v/>
      </c>
      <c r="BN175" s="1" t="str">
        <f t="shared" si="124"/>
        <v/>
      </c>
      <c r="BO175" s="1">
        <f t="shared" si="125"/>
        <v>5</v>
      </c>
      <c r="BP175" s="1" t="str">
        <f t="shared" si="126"/>
        <v>F</v>
      </c>
      <c r="BQ175" s="1" t="str">
        <f t="shared" si="127"/>
        <v>0</v>
      </c>
      <c r="BT175" s="47"/>
      <c r="BU175" s="26"/>
      <c r="BV175" s="26"/>
      <c r="BW175" s="5"/>
      <c r="BX175" s="81"/>
      <c r="BY175" s="82"/>
      <c r="BZ175" s="83"/>
      <c r="CA175" s="84"/>
      <c r="CB175" s="85"/>
      <c r="CC175" s="86"/>
      <c r="CE175" s="81"/>
      <c r="CF175" s="82"/>
      <c r="CG175" s="83"/>
      <c r="CH175" s="84"/>
      <c r="CI175" s="85"/>
      <c r="CJ175" s="86"/>
      <c r="CM175" s="1" t="e">
        <f>IF('Nutritional Status'!#REF!="","",IF('Nutritional Status'!#REF!&gt;CT175,$CU$3,IF('Nutritional Status'!#REF!&gt;CR175,$CS$3,IF('Nutritional Status'!#REF!&gt;CP175,$CQ$3,$CP$3))))</f>
        <v>#REF!</v>
      </c>
      <c r="CN175" s="2">
        <v>70</v>
      </c>
      <c r="CO175" s="1" t="e">
        <f t="shared" si="122"/>
        <v>#REF!</v>
      </c>
      <c r="CP175" s="1" t="e">
        <f t="shared" si="130"/>
        <v>#REF!</v>
      </c>
      <c r="CQ175" s="1" t="e">
        <f t="shared" si="130"/>
        <v>#REF!</v>
      </c>
      <c r="CR175" s="1" t="e">
        <f t="shared" si="130"/>
        <v>#REF!</v>
      </c>
      <c r="CS175" s="1" t="e">
        <f t="shared" si="130"/>
        <v>#REF!</v>
      </c>
      <c r="CT175" s="1" t="e">
        <f t="shared" si="130"/>
        <v>#REF!</v>
      </c>
      <c r="CU175" s="1" t="e">
        <f t="shared" si="130"/>
        <v>#REF!</v>
      </c>
      <c r="CW175" s="2">
        <v>70</v>
      </c>
      <c r="CX175" s="1" t="e">
        <f t="shared" si="123"/>
        <v>#REF!</v>
      </c>
      <c r="CY175" s="1" t="e">
        <f t="shared" si="145"/>
        <v>#REF!</v>
      </c>
      <c r="CZ175" s="1" t="e">
        <f t="shared" si="145"/>
        <v>#REF!</v>
      </c>
      <c r="DA175" s="1" t="e">
        <f t="shared" si="145"/>
        <v>#REF!</v>
      </c>
      <c r="DB175" s="1" t="e">
        <f t="shared" si="145"/>
        <v>#REF!</v>
      </c>
      <c r="DC175" s="1" t="e">
        <f t="shared" si="145"/>
        <v>#REF!</v>
      </c>
      <c r="DD175" s="1" t="e">
        <f t="shared" si="145"/>
        <v>#REF!</v>
      </c>
    </row>
    <row r="176" ht="15" customHeight="1">
      <c r="A176" s="47"/>
      <c r="B176" s="26"/>
      <c r="C176" s="26"/>
      <c r="D176" s="5"/>
      <c r="E176" s="48"/>
      <c r="F176" s="48"/>
      <c r="G176" s="48"/>
      <c r="H176" s="48"/>
      <c r="I176" s="48"/>
      <c r="J176" s="48"/>
      <c r="K176" s="49"/>
      <c r="L176" s="49"/>
      <c r="M176" s="3"/>
      <c r="N176" s="48"/>
      <c r="O176" s="48"/>
      <c r="P176" s="49"/>
      <c r="Q176" s="49"/>
      <c r="R176" s="49"/>
      <c r="S176" s="49"/>
      <c r="T176" s="49"/>
      <c r="U176" s="49"/>
      <c r="Y176" s="2">
        <v>71</v>
      </c>
      <c r="Z176" s="2" t="e">
        <f t="shared" si="146"/>
        <v>#REF!</v>
      </c>
      <c r="AA176" s="2" t="e">
        <f t="shared" si="135"/>
        <v>#REF!</v>
      </c>
      <c r="AB176" s="2" t="e">
        <f t="shared" si="136"/>
        <v>#REF!</v>
      </c>
      <c r="AC176" s="2" t="e">
        <f t="shared" si="137"/>
        <v>#REF!</v>
      </c>
      <c r="AD176" s="2" t="e">
        <f t="shared" si="138"/>
        <v>#REF!</v>
      </c>
      <c r="AE176" s="2" t="e">
        <f t="shared" si="139"/>
        <v>#REF!</v>
      </c>
      <c r="AF176" s="2" t="e">
        <f t="shared" si="140"/>
        <v>#REF!</v>
      </c>
      <c r="AG176" s="2" t="e">
        <f t="shared" si="141"/>
        <v>#REF!</v>
      </c>
      <c r="AH176" s="2" t="e">
        <f t="shared" si="142"/>
        <v>#REF!</v>
      </c>
      <c r="AJ176" s="2" t="e">
        <f>IF(#REF!="","",VLOOKUP(#REF!,$A$5:$C$173,3,))</f>
        <v>#REF!</v>
      </c>
      <c r="AK176" s="2" t="e">
        <f t="shared" si="143"/>
        <v>#REF!</v>
      </c>
      <c r="AL176" s="2" t="e">
        <f t="shared" si="144"/>
        <v>#REF!</v>
      </c>
      <c r="AM176" s="2" t="e">
        <f t="shared" si="144"/>
        <v>#REF!</v>
      </c>
      <c r="AN176" s="2" t="e">
        <f t="shared" si="144"/>
        <v>#REF!</v>
      </c>
      <c r="AO176" s="2" t="e">
        <f t="shared" si="144"/>
        <v>#REF!</v>
      </c>
      <c r="AP176" s="2" t="e">
        <f t="shared" si="144"/>
        <v>#REF!</v>
      </c>
      <c r="AQ176" s="2" t="e">
        <f t="shared" si="144"/>
        <v>#REF!</v>
      </c>
      <c r="AR176" s="2" t="e">
        <f t="shared" si="144"/>
        <v>#REF!</v>
      </c>
      <c r="BA176" s="66" t="str">
        <f t="shared" si="97"/>
        <v/>
      </c>
      <c r="BB176" s="67"/>
      <c r="BC176" s="68"/>
      <c r="BD176" s="68"/>
      <c r="BE176" s="69"/>
      <c r="BF176" s="73"/>
      <c r="BG176" s="72" t="str">
        <f t="shared" si="98"/>
        <v/>
      </c>
      <c r="BH176" s="72"/>
      <c r="BI176" s="72"/>
      <c r="BJ176" s="72" t="str">
        <f t="shared" si="99"/>
        <v/>
      </c>
      <c r="BK176" s="72" t="str">
        <f t="shared" si="100"/>
        <v/>
      </c>
      <c r="BL176" s="72" t="str">
        <f t="shared" si="101"/>
        <v/>
      </c>
      <c r="BN176" s="1" t="str">
        <f t="shared" si="124"/>
        <v/>
      </c>
      <c r="BO176" s="1">
        <f t="shared" si="125"/>
        <v>5</v>
      </c>
      <c r="BP176" s="1" t="str">
        <f t="shared" si="126"/>
        <v>F</v>
      </c>
      <c r="BQ176" s="1" t="str">
        <f t="shared" si="127"/>
        <v>0</v>
      </c>
      <c r="BT176" s="47"/>
      <c r="BU176" s="26"/>
      <c r="BV176" s="26"/>
      <c r="BW176" s="5"/>
      <c r="BX176" s="48"/>
      <c r="BY176" s="48"/>
      <c r="BZ176" s="48"/>
      <c r="CA176" s="48"/>
      <c r="CB176" s="48"/>
      <c r="CC176" s="48"/>
      <c r="CE176" s="48"/>
      <c r="CF176" s="48"/>
      <c r="CG176" s="48"/>
      <c r="CH176" s="48"/>
      <c r="CI176" s="48"/>
      <c r="CJ176" s="48"/>
      <c r="CM176" s="1" t="e">
        <f>IF('Nutritional Status'!#REF!="","",IF('Nutritional Status'!#REF!&gt;CT176,$CU$3,IF('Nutritional Status'!#REF!&gt;CR176,$CS$3,IF('Nutritional Status'!#REF!&gt;CP176,$CQ$3,$CP$3))))</f>
        <v>#REF!</v>
      </c>
      <c r="CN176" s="2">
        <v>71</v>
      </c>
      <c r="CO176" s="1" t="e">
        <f t="shared" si="122"/>
        <v>#REF!</v>
      </c>
      <c r="CP176" s="1" t="e">
        <f t="shared" si="130"/>
        <v>#REF!</v>
      </c>
      <c r="CQ176" s="1" t="e">
        <f t="shared" si="130"/>
        <v>#REF!</v>
      </c>
      <c r="CR176" s="1" t="e">
        <f t="shared" si="130"/>
        <v>#REF!</v>
      </c>
      <c r="CS176" s="1" t="e">
        <f t="shared" si="130"/>
        <v>#REF!</v>
      </c>
      <c r="CT176" s="1" t="e">
        <f t="shared" si="130"/>
        <v>#REF!</v>
      </c>
      <c r="CU176" s="1" t="e">
        <f t="shared" si="130"/>
        <v>#REF!</v>
      </c>
      <c r="CW176" s="2">
        <v>71</v>
      </c>
      <c r="CX176" s="1" t="e">
        <f t="shared" si="123"/>
        <v>#REF!</v>
      </c>
      <c r="CY176" s="1" t="e">
        <f t="shared" si="145"/>
        <v>#REF!</v>
      </c>
      <c r="CZ176" s="1" t="e">
        <f t="shared" si="145"/>
        <v>#REF!</v>
      </c>
      <c r="DA176" s="1" t="e">
        <f t="shared" si="145"/>
        <v>#REF!</v>
      </c>
      <c r="DB176" s="1" t="e">
        <f t="shared" si="145"/>
        <v>#REF!</v>
      </c>
      <c r="DC176" s="1" t="e">
        <f t="shared" si="145"/>
        <v>#REF!</v>
      </c>
      <c r="DD176" s="1" t="e">
        <f t="shared" si="145"/>
        <v>#REF!</v>
      </c>
    </row>
    <row r="177" ht="15" customHeight="1">
      <c r="A177" s="47"/>
      <c r="B177" s="26"/>
      <c r="C177" s="26"/>
      <c r="D177" s="5"/>
      <c r="E177" s="48"/>
      <c r="F177" s="48"/>
      <c r="G177" s="48"/>
      <c r="H177" s="48"/>
      <c r="I177" s="48"/>
      <c r="J177" s="48"/>
      <c r="K177" s="49"/>
      <c r="L177" s="49"/>
      <c r="M177" s="3"/>
      <c r="N177" s="48"/>
      <c r="O177" s="48"/>
      <c r="P177" s="49"/>
      <c r="Q177" s="49"/>
      <c r="R177" s="49"/>
      <c r="S177" s="49"/>
      <c r="T177" s="49"/>
      <c r="U177" s="49"/>
      <c r="Y177" s="2">
        <v>72</v>
      </c>
      <c r="Z177" s="2" t="e">
        <f t="shared" si="146"/>
        <v>#REF!</v>
      </c>
      <c r="AA177" s="2" t="e">
        <f t="shared" si="135"/>
        <v>#REF!</v>
      </c>
      <c r="AB177" s="2" t="e">
        <f t="shared" si="136"/>
        <v>#REF!</v>
      </c>
      <c r="AC177" s="2" t="e">
        <f t="shared" si="137"/>
        <v>#REF!</v>
      </c>
      <c r="AD177" s="2" t="e">
        <f t="shared" si="138"/>
        <v>#REF!</v>
      </c>
      <c r="AE177" s="2" t="e">
        <f t="shared" si="139"/>
        <v>#REF!</v>
      </c>
      <c r="AF177" s="2" t="e">
        <f t="shared" si="140"/>
        <v>#REF!</v>
      </c>
      <c r="AG177" s="2" t="e">
        <f t="shared" si="141"/>
        <v>#REF!</v>
      </c>
      <c r="AH177" s="2" t="e">
        <f t="shared" si="142"/>
        <v>#REF!</v>
      </c>
      <c r="AJ177" s="2" t="e">
        <f>IF(#REF!="","",VLOOKUP(#REF!,$A$5:$C$173,3,))</f>
        <v>#REF!</v>
      </c>
      <c r="AK177" s="2" t="e">
        <f t="shared" si="143"/>
        <v>#REF!</v>
      </c>
      <c r="AL177" s="2" t="e">
        <f t="shared" si="144"/>
        <v>#REF!</v>
      </c>
      <c r="AM177" s="2" t="e">
        <f t="shared" si="144"/>
        <v>#REF!</v>
      </c>
      <c r="AN177" s="2" t="e">
        <f t="shared" si="144"/>
        <v>#REF!</v>
      </c>
      <c r="AO177" s="2" t="e">
        <f t="shared" si="144"/>
        <v>#REF!</v>
      </c>
      <c r="AP177" s="2" t="e">
        <f t="shared" si="144"/>
        <v>#REF!</v>
      </c>
      <c r="AQ177" s="2" t="e">
        <f t="shared" si="144"/>
        <v>#REF!</v>
      </c>
      <c r="AR177" s="2" t="e">
        <f t="shared" si="144"/>
        <v>#REF!</v>
      </c>
      <c r="BA177" s="66" t="str">
        <f t="shared" ref="BA177:BA212" si="147">IF(BB177="","",ROWS($BB$113:BB177))</f>
        <v/>
      </c>
      <c r="BB177" s="67"/>
      <c r="BC177" s="68"/>
      <c r="BD177" s="68"/>
      <c r="BE177" s="69"/>
      <c r="BF177" s="73"/>
      <c r="BG177" s="72" t="str">
        <f t="shared" ref="BG177:BG212" si="148">IF(BF177="","",IF(ISERROR(((IF(MONTH(BF177)&lt;MONTH($BL$7),YEAR($BL$7)-YEAR(BF177),YEAR($BL$7)-YEAR(BF177)-1))*12+(DATEDIF(BF177,$BL$7,"ym")))/12),"",TRUNC(((IF(MONTH(BF177)&lt;MONTH($BL$7),YEAR($BL$7)-YEAR(BF177),YEAR($BL$7)-YEAR(BF177)-1))*12+(DATEDIF(BF177,$BL$7,"ym")))/12,0)&amp;"."&amp;IF(MOD(((IF(MONTH(BF177)&lt;MONTH($BL$7),YEAR($BL$7)-YEAR(BF177),YEAR($BL$7)-YEAR(BF177)-1))*12+(DATEDIF(BF177,$BL$7,"ym"))),12)&lt;10,"0","")&amp;MOD(((IF(MONTH(BF177)&lt;MONTH($BL$7),YEAR($BL$7)-YEAR(BF177),YEAR($BL$7)-YEAR(BF177)-1))*12+(DATEDIF(BF177,$BL$7,"ym"))),12)))</f>
        <v/>
      </c>
      <c r="BH177" s="72"/>
      <c r="BI177" s="72"/>
      <c r="BJ177" s="72" t="str">
        <f t="shared" ref="BJ177:BJ212" si="149">IF(BI177="","",ROUND(BI177*BI177,2))</f>
        <v/>
      </c>
      <c r="BK177" s="72" t="str">
        <f t="shared" ref="BK177:BK212" si="150">IF(OR(BH177="",BJ177=""),"",ROUND(BH177/BJ177,2))</f>
        <v/>
      </c>
      <c r="BL177" s="72" t="str">
        <f t="shared" ref="BL177:BL212" si="151">IF(BK177="","",IF(BK177&gt;AG170,$AH$3,IF(BK177&gt;AE170,$AF$3,IF(BK177&gt;AC170,$AD$3,IF(BK177&gt;AA170,$AB$3,$AA$3)))))</f>
        <v/>
      </c>
      <c r="BN177" s="1" t="str">
        <f t="shared" si="124"/>
        <v/>
      </c>
      <c r="BO177" s="1">
        <f t="shared" si="125"/>
        <v>5</v>
      </c>
      <c r="BP177" s="1" t="str">
        <f t="shared" si="126"/>
        <v>F</v>
      </c>
      <c r="BQ177" s="1" t="str">
        <f t="shared" si="127"/>
        <v>0</v>
      </c>
      <c r="BT177" s="47"/>
      <c r="BU177" s="26"/>
      <c r="BV177" s="26"/>
      <c r="BW177" s="5"/>
      <c r="BX177" s="48"/>
      <c r="BY177" s="48"/>
      <c r="BZ177" s="48"/>
      <c r="CA177" s="48"/>
      <c r="CB177" s="48"/>
      <c r="CC177" s="48"/>
      <c r="CE177" s="48"/>
      <c r="CF177" s="48"/>
      <c r="CG177" s="48"/>
      <c r="CH177" s="48"/>
      <c r="CI177" s="48"/>
      <c r="CJ177" s="48"/>
      <c r="CM177" s="1" t="e">
        <f>IF('Nutritional Status'!#REF!="","",IF('Nutritional Status'!#REF!&gt;CT177,$CU$3,IF('Nutritional Status'!#REF!&gt;CR177,$CS$3,IF('Nutritional Status'!#REF!&gt;CP177,$CQ$3,$CP$3))))</f>
        <v>#REF!</v>
      </c>
      <c r="CN177" s="2">
        <v>72</v>
      </c>
      <c r="CO177" s="1" t="e">
        <f t="shared" si="122"/>
        <v>#REF!</v>
      </c>
      <c r="CP177" s="1" t="e">
        <f t="shared" si="130"/>
        <v>#REF!</v>
      </c>
      <c r="CQ177" s="1" t="e">
        <f t="shared" si="130"/>
        <v>#REF!</v>
      </c>
      <c r="CR177" s="1" t="e">
        <f t="shared" si="130"/>
        <v>#REF!</v>
      </c>
      <c r="CS177" s="1" t="e">
        <f t="shared" si="130"/>
        <v>#REF!</v>
      </c>
      <c r="CT177" s="1" t="e">
        <f t="shared" si="130"/>
        <v>#REF!</v>
      </c>
      <c r="CU177" s="1" t="e">
        <f t="shared" si="130"/>
        <v>#REF!</v>
      </c>
      <c r="CW177" s="2">
        <v>72</v>
      </c>
      <c r="CX177" s="1" t="e">
        <f t="shared" si="123"/>
        <v>#REF!</v>
      </c>
      <c r="CY177" s="1" t="e">
        <f t="shared" si="145"/>
        <v>#REF!</v>
      </c>
      <c r="CZ177" s="1" t="e">
        <f t="shared" si="145"/>
        <v>#REF!</v>
      </c>
      <c r="DA177" s="1" t="e">
        <f t="shared" si="145"/>
        <v>#REF!</v>
      </c>
      <c r="DB177" s="1" t="e">
        <f t="shared" si="145"/>
        <v>#REF!</v>
      </c>
      <c r="DC177" s="1" t="e">
        <f t="shared" si="145"/>
        <v>#REF!</v>
      </c>
      <c r="DD177" s="1" t="e">
        <f t="shared" si="145"/>
        <v>#REF!</v>
      </c>
    </row>
    <row r="178" ht="15" customHeight="1">
      <c r="A178" s="47"/>
      <c r="B178" s="26"/>
      <c r="C178" s="26"/>
      <c r="D178" s="5"/>
      <c r="E178" s="48"/>
      <c r="F178" s="48"/>
      <c r="G178" s="48"/>
      <c r="H178" s="48"/>
      <c r="I178" s="48"/>
      <c r="J178" s="48"/>
      <c r="K178" s="49"/>
      <c r="L178" s="49"/>
      <c r="M178" s="3"/>
      <c r="N178" s="48"/>
      <c r="O178" s="48"/>
      <c r="P178" s="49"/>
      <c r="Q178" s="49"/>
      <c r="R178" s="49"/>
      <c r="S178" s="49"/>
      <c r="T178" s="49"/>
      <c r="U178" s="49"/>
      <c r="Y178" s="2">
        <v>73</v>
      </c>
      <c r="Z178" s="2" t="e">
        <f t="shared" si="146"/>
        <v>#REF!</v>
      </c>
      <c r="AA178" s="2" t="e">
        <f t="shared" si="135"/>
        <v>#REF!</v>
      </c>
      <c r="AB178" s="2" t="e">
        <f t="shared" si="136"/>
        <v>#REF!</v>
      </c>
      <c r="AC178" s="2" t="e">
        <f t="shared" si="137"/>
        <v>#REF!</v>
      </c>
      <c r="AD178" s="2" t="e">
        <f t="shared" si="138"/>
        <v>#REF!</v>
      </c>
      <c r="AE178" s="2" t="e">
        <f t="shared" si="139"/>
        <v>#REF!</v>
      </c>
      <c r="AF178" s="2" t="e">
        <f t="shared" si="140"/>
        <v>#REF!</v>
      </c>
      <c r="AG178" s="2" t="e">
        <f t="shared" si="141"/>
        <v>#REF!</v>
      </c>
      <c r="AH178" s="2" t="e">
        <f t="shared" si="142"/>
        <v>#REF!</v>
      </c>
      <c r="AJ178" s="2" t="e">
        <f>IF(#REF!="","",VLOOKUP(#REF!,$A$5:$C$173,3,))</f>
        <v>#REF!</v>
      </c>
      <c r="AK178" s="2" t="e">
        <f t="shared" si="143"/>
        <v>#REF!</v>
      </c>
      <c r="AL178" s="2" t="e">
        <f t="shared" si="144"/>
        <v>#REF!</v>
      </c>
      <c r="AM178" s="2" t="e">
        <f t="shared" si="144"/>
        <v>#REF!</v>
      </c>
      <c r="AN178" s="2" t="e">
        <f t="shared" si="144"/>
        <v>#REF!</v>
      </c>
      <c r="AO178" s="2" t="e">
        <f t="shared" si="144"/>
        <v>#REF!</v>
      </c>
      <c r="AP178" s="2" t="e">
        <f t="shared" si="144"/>
        <v>#REF!</v>
      </c>
      <c r="AQ178" s="2" t="e">
        <f t="shared" si="144"/>
        <v>#REF!</v>
      </c>
      <c r="AR178" s="2" t="e">
        <f t="shared" si="144"/>
        <v>#REF!</v>
      </c>
      <c r="BA178" s="66" t="str">
        <f t="shared" si="147"/>
        <v/>
      </c>
      <c r="BB178" s="67"/>
      <c r="BC178" s="68"/>
      <c r="BD178" s="68"/>
      <c r="BE178" s="69"/>
      <c r="BF178" s="73"/>
      <c r="BG178" s="72" t="str">
        <f t="shared" si="148"/>
        <v/>
      </c>
      <c r="BH178" s="72"/>
      <c r="BI178" s="72"/>
      <c r="BJ178" s="72" t="str">
        <f t="shared" si="149"/>
        <v/>
      </c>
      <c r="BK178" s="72" t="str">
        <f t="shared" si="150"/>
        <v/>
      </c>
      <c r="BL178" s="72" t="str">
        <f t="shared" si="151"/>
        <v/>
      </c>
      <c r="BN178" s="1" t="str">
        <f t="shared" si="124"/>
        <v/>
      </c>
      <c r="BO178" s="1">
        <f t="shared" si="125"/>
        <v>5</v>
      </c>
      <c r="BP178" s="1" t="str">
        <f t="shared" si="126"/>
        <v>F</v>
      </c>
      <c r="BQ178" s="1" t="str">
        <f t="shared" si="127"/>
        <v>0</v>
      </c>
      <c r="BT178" s="47"/>
      <c r="BU178" s="26"/>
      <c r="BV178" s="26"/>
      <c r="BW178" s="5"/>
      <c r="BX178" s="48"/>
      <c r="BY178" s="48"/>
      <c r="BZ178" s="48"/>
      <c r="CA178" s="48"/>
      <c r="CB178" s="48"/>
      <c r="CC178" s="48"/>
      <c r="CE178" s="48"/>
      <c r="CF178" s="48"/>
      <c r="CG178" s="48"/>
      <c r="CH178" s="48"/>
      <c r="CI178" s="48"/>
      <c r="CJ178" s="48"/>
      <c r="CM178" s="1" t="e">
        <f>IF('Nutritional Status'!#REF!="","",IF('Nutritional Status'!#REF!&gt;CT178,$CU$3,IF('Nutritional Status'!#REF!&gt;CR178,$CS$3,IF('Nutritional Status'!#REF!&gt;CP178,$CQ$3,$CP$3))))</f>
        <v>#REF!</v>
      </c>
      <c r="CN178" s="2">
        <v>73</v>
      </c>
      <c r="CO178" s="1" t="e">
        <f t="shared" si="122"/>
        <v>#REF!</v>
      </c>
      <c r="CP178" s="1" t="e">
        <f t="shared" si="130"/>
        <v>#REF!</v>
      </c>
      <c r="CQ178" s="1" t="e">
        <f t="shared" si="130"/>
        <v>#REF!</v>
      </c>
      <c r="CR178" s="1" t="e">
        <f t="shared" si="130"/>
        <v>#REF!</v>
      </c>
      <c r="CS178" s="1" t="e">
        <f t="shared" si="130"/>
        <v>#REF!</v>
      </c>
      <c r="CT178" s="1" t="e">
        <f t="shared" si="130"/>
        <v>#REF!</v>
      </c>
      <c r="CU178" s="1" t="e">
        <f t="shared" si="130"/>
        <v>#REF!</v>
      </c>
      <c r="CW178" s="2">
        <v>73</v>
      </c>
      <c r="CX178" s="1" t="e">
        <f t="shared" si="123"/>
        <v>#REF!</v>
      </c>
      <c r="CY178" s="1" t="e">
        <f t="shared" si="145"/>
        <v>#REF!</v>
      </c>
      <c r="CZ178" s="1" t="e">
        <f t="shared" si="145"/>
        <v>#REF!</v>
      </c>
      <c r="DA178" s="1" t="e">
        <f t="shared" si="145"/>
        <v>#REF!</v>
      </c>
      <c r="DB178" s="1" t="e">
        <f t="shared" si="145"/>
        <v>#REF!</v>
      </c>
      <c r="DC178" s="1" t="e">
        <f t="shared" si="145"/>
        <v>#REF!</v>
      </c>
      <c r="DD178" s="1" t="e">
        <f t="shared" si="145"/>
        <v>#REF!</v>
      </c>
    </row>
    <row r="179" ht="15" customHeight="1">
      <c r="A179" s="47"/>
      <c r="B179" s="26"/>
      <c r="C179" s="26"/>
      <c r="D179" s="5"/>
      <c r="E179" s="48"/>
      <c r="F179" s="48"/>
      <c r="G179" s="48"/>
      <c r="H179" s="48"/>
      <c r="I179" s="48"/>
      <c r="J179" s="48"/>
      <c r="K179" s="49"/>
      <c r="L179" s="49"/>
      <c r="M179" s="3"/>
      <c r="N179" s="48"/>
      <c r="O179" s="48"/>
      <c r="P179" s="49"/>
      <c r="Q179" s="49"/>
      <c r="R179" s="49"/>
      <c r="S179" s="49"/>
      <c r="T179" s="49"/>
      <c r="U179" s="49"/>
      <c r="Y179" s="2">
        <v>74</v>
      </c>
      <c r="Z179" s="2" t="str">
        <f>IF('Nutritional Status'!C108="","",VLOOKUP('Nutritional Status'!#REF!,$A$5:$C$173,3,))</f>
        <v/>
      </c>
      <c r="AA179" s="2" t="str">
        <f t="shared" si="135"/>
        <v/>
      </c>
      <c r="AB179" s="2" t="str">
        <f t="shared" si="136"/>
        <v/>
      </c>
      <c r="AC179" s="2" t="str">
        <f t="shared" si="137"/>
        <v/>
      </c>
      <c r="AD179" s="2" t="str">
        <f t="shared" si="138"/>
        <v/>
      </c>
      <c r="AE179" s="2" t="str">
        <f t="shared" si="139"/>
        <v/>
      </c>
      <c r="AF179" s="2" t="str">
        <f t="shared" si="140"/>
        <v/>
      </c>
      <c r="AG179" s="2" t="str">
        <f t="shared" si="141"/>
        <v/>
      </c>
      <c r="AH179" s="2" t="str">
        <f t="shared" si="142"/>
        <v/>
      </c>
      <c r="AJ179" s="2" t="e">
        <f>IF(#REF!="","",VLOOKUP(#REF!,$A$5:$C$173,3,))</f>
        <v>#REF!</v>
      </c>
      <c r="AK179" s="2" t="e">
        <f t="shared" si="143"/>
        <v>#REF!</v>
      </c>
      <c r="AL179" s="2" t="e">
        <f t="shared" si="144"/>
        <v>#REF!</v>
      </c>
      <c r="AM179" s="2" t="e">
        <f t="shared" si="144"/>
        <v>#REF!</v>
      </c>
      <c r="AN179" s="2" t="e">
        <f t="shared" si="144"/>
        <v>#REF!</v>
      </c>
      <c r="AO179" s="2" t="e">
        <f t="shared" si="144"/>
        <v>#REF!</v>
      </c>
      <c r="AP179" s="2" t="e">
        <f t="shared" si="144"/>
        <v>#REF!</v>
      </c>
      <c r="AQ179" s="2" t="e">
        <f t="shared" si="144"/>
        <v>#REF!</v>
      </c>
      <c r="AR179" s="2" t="e">
        <f t="shared" si="144"/>
        <v>#REF!</v>
      </c>
      <c r="BA179" s="66" t="str">
        <f t="shared" si="147"/>
        <v/>
      </c>
      <c r="BB179" s="67"/>
      <c r="BC179" s="68"/>
      <c r="BD179" s="68"/>
      <c r="BE179" s="69"/>
      <c r="BF179" s="73"/>
      <c r="BG179" s="72" t="str">
        <f t="shared" si="148"/>
        <v/>
      </c>
      <c r="BH179" s="72"/>
      <c r="BI179" s="72"/>
      <c r="BJ179" s="72" t="str">
        <f t="shared" si="149"/>
        <v/>
      </c>
      <c r="BK179" s="72" t="str">
        <f t="shared" si="150"/>
        <v/>
      </c>
      <c r="BL179" s="72" t="str">
        <f t="shared" si="151"/>
        <v/>
      </c>
      <c r="BN179" s="1" t="str">
        <f t="shared" si="124"/>
        <v/>
      </c>
      <c r="BO179" s="1">
        <f t="shared" si="125"/>
        <v>5</v>
      </c>
      <c r="BP179" s="1" t="str">
        <f t="shared" si="126"/>
        <v>F</v>
      </c>
      <c r="BQ179" s="1" t="str">
        <f t="shared" si="127"/>
        <v>0</v>
      </c>
      <c r="BT179" s="47"/>
      <c r="BU179" s="26"/>
      <c r="BV179" s="26"/>
      <c r="BW179" s="5"/>
      <c r="BX179" s="48"/>
      <c r="BY179" s="48"/>
      <c r="BZ179" s="48"/>
      <c r="CA179" s="48"/>
      <c r="CB179" s="48"/>
      <c r="CC179" s="48"/>
      <c r="CE179" s="48"/>
      <c r="CF179" s="48"/>
      <c r="CG179" s="48"/>
      <c r="CH179" s="48"/>
      <c r="CI179" s="48"/>
      <c r="CJ179" s="48"/>
      <c r="CM179" s="1" t="e">
        <f>IF('Nutritional Status'!#REF!="","",IF('Nutritional Status'!#REF!&gt;CT179,$CU$3,IF('Nutritional Status'!#REF!&gt;CR179,$CS$3,IF('Nutritional Status'!#REF!&gt;CP179,$CQ$3,$CP$3))))</f>
        <v>#REF!</v>
      </c>
      <c r="CN179" s="2">
        <v>74</v>
      </c>
      <c r="CO179" s="1" t="str">
        <f t="shared" si="122"/>
        <v/>
      </c>
      <c r="CP179" s="1" t="str">
        <f t="shared" si="130"/>
        <v/>
      </c>
      <c r="CQ179" s="1" t="str">
        <f t="shared" si="130"/>
        <v/>
      </c>
      <c r="CR179" s="1" t="str">
        <f t="shared" si="130"/>
        <v/>
      </c>
      <c r="CS179" s="1" t="str">
        <f t="shared" si="130"/>
        <v/>
      </c>
      <c r="CT179" s="1" t="str">
        <f t="shared" si="130"/>
        <v/>
      </c>
      <c r="CU179" s="1" t="str">
        <f t="shared" si="130"/>
        <v/>
      </c>
      <c r="CW179" s="2">
        <v>74</v>
      </c>
      <c r="CX179" s="1" t="e">
        <f t="shared" si="123"/>
        <v>#REF!</v>
      </c>
      <c r="CY179" s="1" t="e">
        <f t="shared" si="145"/>
        <v>#REF!</v>
      </c>
      <c r="CZ179" s="1" t="e">
        <f t="shared" si="145"/>
        <v>#REF!</v>
      </c>
      <c r="DA179" s="1" t="e">
        <f t="shared" si="145"/>
        <v>#REF!</v>
      </c>
      <c r="DB179" s="1" t="e">
        <f t="shared" si="145"/>
        <v>#REF!</v>
      </c>
      <c r="DC179" s="1" t="e">
        <f t="shared" si="145"/>
        <v>#REF!</v>
      </c>
      <c r="DD179" s="1" t="e">
        <f t="shared" si="145"/>
        <v>#REF!</v>
      </c>
    </row>
    <row r="180" ht="15" customHeight="1">
      <c r="A180" s="47"/>
      <c r="B180" s="26"/>
      <c r="C180" s="26"/>
      <c r="D180" s="5"/>
      <c r="E180" s="48"/>
      <c r="F180" s="48"/>
      <c r="G180" s="48"/>
      <c r="H180" s="48"/>
      <c r="I180" s="48"/>
      <c r="J180" s="48"/>
      <c r="K180" s="49"/>
      <c r="L180" s="49"/>
      <c r="M180" s="3"/>
      <c r="N180" s="48"/>
      <c r="O180" s="48"/>
      <c r="P180" s="49"/>
      <c r="Q180" s="49"/>
      <c r="R180" s="49"/>
      <c r="S180" s="49"/>
      <c r="T180" s="49"/>
      <c r="U180" s="49"/>
      <c r="Y180" s="2">
        <v>75</v>
      </c>
      <c r="Z180" s="2" t="e">
        <f t="shared" ref="Z180:Z205" si="152">IF('Nutritional Status'!#REF!="","",VLOOKUP('Nutritional Status'!#REF!,$A$5:$C$173,3,))</f>
        <v>#REF!</v>
      </c>
      <c r="AA180" s="2" t="e">
        <f t="shared" si="135"/>
        <v>#REF!</v>
      </c>
      <c r="AB180" s="2" t="e">
        <f t="shared" si="136"/>
        <v>#REF!</v>
      </c>
      <c r="AC180" s="2" t="e">
        <f t="shared" si="137"/>
        <v>#REF!</v>
      </c>
      <c r="AD180" s="2" t="e">
        <f t="shared" si="138"/>
        <v>#REF!</v>
      </c>
      <c r="AE180" s="2" t="e">
        <f t="shared" si="139"/>
        <v>#REF!</v>
      </c>
      <c r="AF180" s="2" t="e">
        <f t="shared" si="140"/>
        <v>#REF!</v>
      </c>
      <c r="AG180" s="2" t="e">
        <f t="shared" si="141"/>
        <v>#REF!</v>
      </c>
      <c r="AH180" s="2" t="e">
        <f t="shared" si="142"/>
        <v>#REF!</v>
      </c>
      <c r="AJ180" s="2" t="e">
        <f>IF(#REF!="","",VLOOKUP(#REF!,$A$5:$C$173,3,))</f>
        <v>#REF!</v>
      </c>
      <c r="AK180" s="2" t="e">
        <f t="shared" si="143"/>
        <v>#REF!</v>
      </c>
      <c r="AL180" s="2" t="e">
        <f t="shared" si="144"/>
        <v>#REF!</v>
      </c>
      <c r="AM180" s="2" t="e">
        <f t="shared" si="144"/>
        <v>#REF!</v>
      </c>
      <c r="AN180" s="2" t="e">
        <f t="shared" si="144"/>
        <v>#REF!</v>
      </c>
      <c r="AO180" s="2" t="e">
        <f t="shared" si="144"/>
        <v>#REF!</v>
      </c>
      <c r="AP180" s="2" t="e">
        <f t="shared" si="144"/>
        <v>#REF!</v>
      </c>
      <c r="AQ180" s="2" t="e">
        <f t="shared" si="144"/>
        <v>#REF!</v>
      </c>
      <c r="AR180" s="2" t="e">
        <f t="shared" si="144"/>
        <v>#REF!</v>
      </c>
      <c r="BA180" s="66" t="str">
        <f t="shared" si="147"/>
        <v/>
      </c>
      <c r="BB180" s="67"/>
      <c r="BC180" s="68"/>
      <c r="BD180" s="68"/>
      <c r="BE180" s="69"/>
      <c r="BF180" s="73"/>
      <c r="BG180" s="72" t="str">
        <f t="shared" si="148"/>
        <v/>
      </c>
      <c r="BH180" s="72"/>
      <c r="BI180" s="72"/>
      <c r="BJ180" s="72" t="str">
        <f t="shared" si="149"/>
        <v/>
      </c>
      <c r="BK180" s="72" t="str">
        <f t="shared" si="150"/>
        <v/>
      </c>
      <c r="BL180" s="72" t="str">
        <f t="shared" si="151"/>
        <v/>
      </c>
      <c r="BN180" s="1" t="str">
        <f t="shared" si="124"/>
        <v/>
      </c>
      <c r="BO180" s="1">
        <f t="shared" si="125"/>
        <v>5</v>
      </c>
      <c r="BP180" s="1" t="str">
        <f t="shared" si="126"/>
        <v>F</v>
      </c>
      <c r="BQ180" s="1" t="str">
        <f t="shared" si="127"/>
        <v>0</v>
      </c>
      <c r="BT180" s="47"/>
      <c r="BU180" s="26"/>
      <c r="BV180" s="26"/>
      <c r="BW180" s="5"/>
      <c r="BX180" s="48"/>
      <c r="BY180" s="48"/>
      <c r="BZ180" s="48"/>
      <c r="CA180" s="48"/>
      <c r="CB180" s="48"/>
      <c r="CC180" s="48"/>
      <c r="CE180" s="48"/>
      <c r="CF180" s="48"/>
      <c r="CG180" s="48"/>
      <c r="CH180" s="48"/>
      <c r="CI180" s="48"/>
      <c r="CJ180" s="48"/>
      <c r="CM180" s="1" t="e">
        <f>IF('Nutritional Status'!#REF!="","",IF('Nutritional Status'!#REF!&gt;CT180,$CU$3,IF('Nutritional Status'!#REF!&gt;CR180,$CS$3,IF('Nutritional Status'!#REF!&gt;CP180,$CQ$3,$CP$3))))</f>
        <v>#REF!</v>
      </c>
      <c r="CN180" s="2">
        <v>75</v>
      </c>
      <c r="CO180" s="1" t="e">
        <f t="shared" si="122"/>
        <v>#REF!</v>
      </c>
      <c r="CP180" s="1" t="e">
        <f t="shared" si="130"/>
        <v>#REF!</v>
      </c>
      <c r="CQ180" s="1" t="e">
        <f t="shared" si="130"/>
        <v>#REF!</v>
      </c>
      <c r="CR180" s="1" t="e">
        <f t="shared" si="130"/>
        <v>#REF!</v>
      </c>
      <c r="CS180" s="1" t="e">
        <f t="shared" si="130"/>
        <v>#REF!</v>
      </c>
      <c r="CT180" s="1" t="e">
        <f t="shared" si="130"/>
        <v>#REF!</v>
      </c>
      <c r="CU180" s="1" t="e">
        <f t="shared" si="130"/>
        <v>#REF!</v>
      </c>
      <c r="CW180" s="2">
        <v>75</v>
      </c>
      <c r="CX180" s="1" t="e">
        <f t="shared" si="123"/>
        <v>#REF!</v>
      </c>
      <c r="CY180" s="1" t="e">
        <f t="shared" si="145"/>
        <v>#REF!</v>
      </c>
      <c r="CZ180" s="1" t="e">
        <f t="shared" si="145"/>
        <v>#REF!</v>
      </c>
      <c r="DA180" s="1" t="e">
        <f t="shared" si="145"/>
        <v>#REF!</v>
      </c>
      <c r="DB180" s="1" t="e">
        <f t="shared" si="145"/>
        <v>#REF!</v>
      </c>
      <c r="DC180" s="1" t="e">
        <f t="shared" si="145"/>
        <v>#REF!</v>
      </c>
      <c r="DD180" s="1" t="e">
        <f t="shared" si="145"/>
        <v>#REF!</v>
      </c>
    </row>
    <row r="181" ht="15" customHeight="1">
      <c r="A181" s="47"/>
      <c r="B181" s="26"/>
      <c r="C181" s="26"/>
      <c r="D181" s="5"/>
      <c r="E181" s="48"/>
      <c r="F181" s="48"/>
      <c r="G181" s="48"/>
      <c r="H181" s="48"/>
      <c r="I181" s="48"/>
      <c r="J181" s="48"/>
      <c r="K181" s="49"/>
      <c r="L181" s="49"/>
      <c r="M181" s="3"/>
      <c r="N181" s="48"/>
      <c r="O181" s="48"/>
      <c r="P181" s="49"/>
      <c r="Q181" s="49"/>
      <c r="R181" s="49"/>
      <c r="S181" s="49"/>
      <c r="T181" s="49"/>
      <c r="U181" s="49"/>
      <c r="Y181" s="2">
        <v>76</v>
      </c>
      <c r="Z181" s="2" t="e">
        <f t="shared" si="152"/>
        <v>#REF!</v>
      </c>
      <c r="AA181" s="2" t="e">
        <f t="shared" si="135"/>
        <v>#REF!</v>
      </c>
      <c r="AB181" s="2" t="e">
        <f t="shared" si="136"/>
        <v>#REF!</v>
      </c>
      <c r="AC181" s="2" t="e">
        <f t="shared" si="137"/>
        <v>#REF!</v>
      </c>
      <c r="AD181" s="2" t="e">
        <f t="shared" si="138"/>
        <v>#REF!</v>
      </c>
      <c r="AE181" s="2" t="e">
        <f t="shared" si="139"/>
        <v>#REF!</v>
      </c>
      <c r="AF181" s="2" t="e">
        <f t="shared" si="140"/>
        <v>#REF!</v>
      </c>
      <c r="AG181" s="2" t="e">
        <f t="shared" si="141"/>
        <v>#REF!</v>
      </c>
      <c r="AH181" s="2" t="e">
        <f t="shared" si="142"/>
        <v>#REF!</v>
      </c>
      <c r="AJ181" s="2" t="e">
        <f>IF(#REF!="","",VLOOKUP(#REF!,$A$5:$C$173,3,))</f>
        <v>#REF!</v>
      </c>
      <c r="AK181" s="2" t="e">
        <f t="shared" si="143"/>
        <v>#REF!</v>
      </c>
      <c r="AL181" s="2" t="e">
        <f t="shared" si="144"/>
        <v>#REF!</v>
      </c>
      <c r="AM181" s="2" t="e">
        <f t="shared" si="144"/>
        <v>#REF!</v>
      </c>
      <c r="AN181" s="2" t="e">
        <f t="shared" si="144"/>
        <v>#REF!</v>
      </c>
      <c r="AO181" s="2" t="e">
        <f t="shared" si="144"/>
        <v>#REF!</v>
      </c>
      <c r="AP181" s="2" t="e">
        <f t="shared" si="144"/>
        <v>#REF!</v>
      </c>
      <c r="AQ181" s="2" t="e">
        <f t="shared" si="144"/>
        <v>#REF!</v>
      </c>
      <c r="AR181" s="2" t="e">
        <f t="shared" si="144"/>
        <v>#REF!</v>
      </c>
      <c r="BA181" s="66" t="str">
        <f t="shared" si="147"/>
        <v/>
      </c>
      <c r="BB181" s="67"/>
      <c r="BC181" s="68"/>
      <c r="BD181" s="68"/>
      <c r="BE181" s="69"/>
      <c r="BF181" s="73"/>
      <c r="BG181" s="72" t="str">
        <f t="shared" si="148"/>
        <v/>
      </c>
      <c r="BH181" s="72"/>
      <c r="BI181" s="72"/>
      <c r="BJ181" s="72" t="str">
        <f t="shared" si="149"/>
        <v/>
      </c>
      <c r="BK181" s="72" t="str">
        <f t="shared" si="150"/>
        <v/>
      </c>
      <c r="BL181" s="72" t="str">
        <f t="shared" si="151"/>
        <v/>
      </c>
      <c r="BN181" s="1" t="str">
        <f t="shared" si="124"/>
        <v/>
      </c>
      <c r="BO181" s="1">
        <f t="shared" si="125"/>
        <v>5</v>
      </c>
      <c r="BP181" s="1" t="str">
        <f t="shared" si="126"/>
        <v>F</v>
      </c>
      <c r="BQ181" s="1" t="str">
        <f t="shared" si="127"/>
        <v>0</v>
      </c>
      <c r="BT181" s="47"/>
      <c r="BU181" s="26"/>
      <c r="BV181" s="26"/>
      <c r="BW181" s="5"/>
      <c r="BX181" s="48"/>
      <c r="BY181" s="48"/>
      <c r="BZ181" s="48"/>
      <c r="CA181" s="48"/>
      <c r="CB181" s="48"/>
      <c r="CC181" s="48"/>
      <c r="CE181" s="48"/>
      <c r="CF181" s="48"/>
      <c r="CG181" s="48"/>
      <c r="CH181" s="48"/>
      <c r="CI181" s="48"/>
      <c r="CJ181" s="48"/>
      <c r="CM181" s="1" t="e">
        <f>IF('Nutritional Status'!#REF!="","",IF('Nutritional Status'!#REF!&gt;CT181,$CU$3,IF('Nutritional Status'!#REF!&gt;CR181,$CS$3,IF('Nutritional Status'!#REF!&gt;CP181,$CQ$3,$CP$3))))</f>
        <v>#REF!</v>
      </c>
      <c r="CN181" s="2">
        <v>76</v>
      </c>
      <c r="CO181" s="1" t="e">
        <f t="shared" si="122"/>
        <v>#REF!</v>
      </c>
      <c r="CP181" s="1" t="e">
        <f t="shared" si="130"/>
        <v>#REF!</v>
      </c>
      <c r="CQ181" s="1" t="e">
        <f t="shared" si="130"/>
        <v>#REF!</v>
      </c>
      <c r="CR181" s="1" t="e">
        <f t="shared" si="130"/>
        <v>#REF!</v>
      </c>
      <c r="CS181" s="1" t="e">
        <f t="shared" si="130"/>
        <v>#REF!</v>
      </c>
      <c r="CT181" s="1" t="e">
        <f t="shared" si="130"/>
        <v>#REF!</v>
      </c>
      <c r="CU181" s="1" t="e">
        <f t="shared" si="130"/>
        <v>#REF!</v>
      </c>
      <c r="CW181" s="2">
        <v>76</v>
      </c>
      <c r="CX181" s="1" t="e">
        <f t="shared" si="123"/>
        <v>#REF!</v>
      </c>
      <c r="CY181" s="1" t="e">
        <f t="shared" si="145"/>
        <v>#REF!</v>
      </c>
      <c r="CZ181" s="1" t="e">
        <f t="shared" si="145"/>
        <v>#REF!</v>
      </c>
      <c r="DA181" s="1" t="e">
        <f t="shared" si="145"/>
        <v>#REF!</v>
      </c>
      <c r="DB181" s="1" t="e">
        <f t="shared" si="145"/>
        <v>#REF!</v>
      </c>
      <c r="DC181" s="1" t="e">
        <f t="shared" si="145"/>
        <v>#REF!</v>
      </c>
      <c r="DD181" s="1" t="e">
        <f t="shared" si="145"/>
        <v>#REF!</v>
      </c>
    </row>
    <row r="182" ht="15" customHeight="1">
      <c r="A182" s="47"/>
      <c r="B182" s="26"/>
      <c r="C182" s="26"/>
      <c r="D182" s="5"/>
      <c r="E182" s="48"/>
      <c r="F182" s="48"/>
      <c r="G182" s="48"/>
      <c r="H182" s="48"/>
      <c r="I182" s="48"/>
      <c r="J182" s="48"/>
      <c r="K182" s="49"/>
      <c r="L182" s="49"/>
      <c r="M182" s="3"/>
      <c r="N182" s="48"/>
      <c r="O182" s="48"/>
      <c r="P182" s="49"/>
      <c r="Q182" s="49"/>
      <c r="R182" s="49"/>
      <c r="S182" s="49"/>
      <c r="T182" s="49"/>
      <c r="U182" s="49"/>
      <c r="Y182" s="2">
        <v>77</v>
      </c>
      <c r="Z182" s="2" t="e">
        <f t="shared" si="152"/>
        <v>#REF!</v>
      </c>
      <c r="AA182" s="2" t="e">
        <f t="shared" si="135"/>
        <v>#REF!</v>
      </c>
      <c r="AB182" s="2" t="e">
        <f t="shared" si="136"/>
        <v>#REF!</v>
      </c>
      <c r="AC182" s="2" t="e">
        <f t="shared" si="137"/>
        <v>#REF!</v>
      </c>
      <c r="AD182" s="2" t="e">
        <f t="shared" si="138"/>
        <v>#REF!</v>
      </c>
      <c r="AE182" s="2" t="e">
        <f t="shared" si="139"/>
        <v>#REF!</v>
      </c>
      <c r="AF182" s="2" t="e">
        <f t="shared" si="140"/>
        <v>#REF!</v>
      </c>
      <c r="AG182" s="2" t="e">
        <f t="shared" si="141"/>
        <v>#REF!</v>
      </c>
      <c r="AH182" s="2" t="e">
        <f t="shared" si="142"/>
        <v>#REF!</v>
      </c>
      <c r="AJ182" s="2" t="e">
        <f>IF(#REF!="","",VLOOKUP(#REF!,$A$5:$C$173,3,))</f>
        <v>#REF!</v>
      </c>
      <c r="AK182" s="2" t="e">
        <f t="shared" si="143"/>
        <v>#REF!</v>
      </c>
      <c r="AL182" s="2" t="e">
        <f t="shared" si="144"/>
        <v>#REF!</v>
      </c>
      <c r="AM182" s="2" t="e">
        <f t="shared" si="144"/>
        <v>#REF!</v>
      </c>
      <c r="AN182" s="2" t="e">
        <f t="shared" si="144"/>
        <v>#REF!</v>
      </c>
      <c r="AO182" s="2" t="e">
        <f t="shared" si="144"/>
        <v>#REF!</v>
      </c>
      <c r="AP182" s="2" t="e">
        <f t="shared" si="144"/>
        <v>#REF!</v>
      </c>
      <c r="AQ182" s="2" t="e">
        <f t="shared" si="144"/>
        <v>#REF!</v>
      </c>
      <c r="AR182" s="2" t="e">
        <f t="shared" si="144"/>
        <v>#REF!</v>
      </c>
      <c r="BA182" s="66" t="str">
        <f t="shared" si="147"/>
        <v/>
      </c>
      <c r="BB182" s="67"/>
      <c r="BC182" s="68"/>
      <c r="BD182" s="68"/>
      <c r="BE182" s="69"/>
      <c r="BF182" s="73"/>
      <c r="BG182" s="72" t="str">
        <f t="shared" si="148"/>
        <v/>
      </c>
      <c r="BH182" s="72"/>
      <c r="BI182" s="72"/>
      <c r="BJ182" s="72" t="str">
        <f t="shared" si="149"/>
        <v/>
      </c>
      <c r="BK182" s="72" t="str">
        <f t="shared" si="150"/>
        <v/>
      </c>
      <c r="BL182" s="72" t="str">
        <f t="shared" si="151"/>
        <v/>
      </c>
      <c r="BN182" s="1" t="str">
        <f t="shared" si="124"/>
        <v/>
      </c>
      <c r="BO182" s="1">
        <f t="shared" si="125"/>
        <v>5</v>
      </c>
      <c r="BP182" s="1" t="str">
        <f t="shared" si="126"/>
        <v>F</v>
      </c>
      <c r="BQ182" s="1" t="str">
        <f t="shared" si="127"/>
        <v>0</v>
      </c>
      <c r="BT182" s="47"/>
      <c r="BU182" s="26"/>
      <c r="BV182" s="26"/>
      <c r="BW182" s="5"/>
      <c r="BX182" s="48"/>
      <c r="BY182" s="48"/>
      <c r="BZ182" s="48"/>
      <c r="CA182" s="48"/>
      <c r="CB182" s="48"/>
      <c r="CC182" s="48"/>
      <c r="CE182" s="48"/>
      <c r="CF182" s="48"/>
      <c r="CG182" s="48"/>
      <c r="CH182" s="48"/>
      <c r="CI182" s="48"/>
      <c r="CJ182" s="48"/>
      <c r="CM182" s="1" t="e">
        <f>IF('Nutritional Status'!#REF!="","",IF('Nutritional Status'!#REF!&gt;CT182,$CU$3,IF('Nutritional Status'!#REF!&gt;CR182,$CS$3,IF('Nutritional Status'!#REF!&gt;CP182,$CQ$3,$CP$3))))</f>
        <v>#REF!</v>
      </c>
      <c r="CN182" s="2">
        <v>77</v>
      </c>
      <c r="CO182" s="1" t="e">
        <f t="shared" si="122"/>
        <v>#REF!</v>
      </c>
      <c r="CP182" s="1" t="e">
        <f t="shared" si="130"/>
        <v>#REF!</v>
      </c>
      <c r="CQ182" s="1" t="e">
        <f t="shared" si="130"/>
        <v>#REF!</v>
      </c>
      <c r="CR182" s="1" t="e">
        <f t="shared" si="130"/>
        <v>#REF!</v>
      </c>
      <c r="CS182" s="1" t="e">
        <f t="shared" si="130"/>
        <v>#REF!</v>
      </c>
      <c r="CT182" s="1" t="e">
        <f t="shared" si="130"/>
        <v>#REF!</v>
      </c>
      <c r="CU182" s="1" t="e">
        <f t="shared" si="130"/>
        <v>#REF!</v>
      </c>
      <c r="CW182" s="2">
        <v>77</v>
      </c>
      <c r="CX182" s="1" t="e">
        <f t="shared" si="123"/>
        <v>#REF!</v>
      </c>
      <c r="CY182" s="1" t="e">
        <f t="shared" si="145"/>
        <v>#REF!</v>
      </c>
      <c r="CZ182" s="1" t="e">
        <f t="shared" si="145"/>
        <v>#REF!</v>
      </c>
      <c r="DA182" s="1" t="e">
        <f t="shared" si="145"/>
        <v>#REF!</v>
      </c>
      <c r="DB182" s="1" t="e">
        <f t="shared" si="145"/>
        <v>#REF!</v>
      </c>
      <c r="DC182" s="1" t="e">
        <f t="shared" si="145"/>
        <v>#REF!</v>
      </c>
      <c r="DD182" s="1" t="e">
        <f t="shared" si="145"/>
        <v>#REF!</v>
      </c>
    </row>
    <row r="183" ht="15" customHeight="1">
      <c r="A183" s="47"/>
      <c r="B183" s="26"/>
      <c r="C183" s="26"/>
      <c r="D183" s="5"/>
      <c r="E183" s="48"/>
      <c r="F183" s="48"/>
      <c r="G183" s="48"/>
      <c r="H183" s="48"/>
      <c r="I183" s="48"/>
      <c r="J183" s="48"/>
      <c r="K183" s="49"/>
      <c r="L183" s="49"/>
      <c r="M183" s="3"/>
      <c r="N183" s="48"/>
      <c r="O183" s="48"/>
      <c r="P183" s="49"/>
      <c r="Q183" s="49"/>
      <c r="R183" s="49"/>
      <c r="S183" s="49"/>
      <c r="T183" s="49"/>
      <c r="U183" s="49"/>
      <c r="Y183" s="2">
        <v>78</v>
      </c>
      <c r="Z183" s="2" t="e">
        <f t="shared" si="152"/>
        <v>#REF!</v>
      </c>
      <c r="AA183" s="2" t="e">
        <f t="shared" si="135"/>
        <v>#REF!</v>
      </c>
      <c r="AB183" s="2" t="e">
        <f t="shared" si="136"/>
        <v>#REF!</v>
      </c>
      <c r="AC183" s="2" t="e">
        <f t="shared" si="137"/>
        <v>#REF!</v>
      </c>
      <c r="AD183" s="2" t="e">
        <f t="shared" si="138"/>
        <v>#REF!</v>
      </c>
      <c r="AE183" s="2" t="e">
        <f t="shared" si="139"/>
        <v>#REF!</v>
      </c>
      <c r="AF183" s="2" t="e">
        <f t="shared" si="140"/>
        <v>#REF!</v>
      </c>
      <c r="AG183" s="2" t="e">
        <f t="shared" si="141"/>
        <v>#REF!</v>
      </c>
      <c r="AH183" s="2" t="e">
        <f t="shared" si="142"/>
        <v>#REF!</v>
      </c>
      <c r="AJ183" s="2" t="e">
        <f>IF(#REF!="","",VLOOKUP(#REF!,$A$5:$C$173,3,))</f>
        <v>#REF!</v>
      </c>
      <c r="AK183" s="2" t="e">
        <f t="shared" si="143"/>
        <v>#REF!</v>
      </c>
      <c r="AL183" s="2" t="e">
        <f t="shared" si="144"/>
        <v>#REF!</v>
      </c>
      <c r="AM183" s="2" t="e">
        <f t="shared" si="144"/>
        <v>#REF!</v>
      </c>
      <c r="AN183" s="2" t="e">
        <f t="shared" si="144"/>
        <v>#REF!</v>
      </c>
      <c r="AO183" s="2" t="e">
        <f t="shared" si="144"/>
        <v>#REF!</v>
      </c>
      <c r="AP183" s="2" t="e">
        <f t="shared" si="144"/>
        <v>#REF!</v>
      </c>
      <c r="AQ183" s="2" t="e">
        <f t="shared" si="144"/>
        <v>#REF!</v>
      </c>
      <c r="AR183" s="2" t="e">
        <f t="shared" si="144"/>
        <v>#REF!</v>
      </c>
      <c r="BA183" s="66" t="str">
        <f t="shared" si="147"/>
        <v/>
      </c>
      <c r="BB183" s="67"/>
      <c r="BC183" s="68"/>
      <c r="BD183" s="68"/>
      <c r="BE183" s="69"/>
      <c r="BF183" s="73"/>
      <c r="BG183" s="72" t="str">
        <f t="shared" si="148"/>
        <v/>
      </c>
      <c r="BH183" s="72"/>
      <c r="BI183" s="72"/>
      <c r="BJ183" s="72" t="str">
        <f t="shared" si="149"/>
        <v/>
      </c>
      <c r="BK183" s="72" t="str">
        <f t="shared" si="150"/>
        <v/>
      </c>
      <c r="BL183" s="72" t="str">
        <f t="shared" si="151"/>
        <v/>
      </c>
      <c r="BN183" s="1" t="str">
        <f t="shared" si="124"/>
        <v/>
      </c>
      <c r="BO183" s="1">
        <f t="shared" si="125"/>
        <v>5</v>
      </c>
      <c r="BP183" s="1" t="str">
        <f t="shared" si="126"/>
        <v>F</v>
      </c>
      <c r="BQ183" s="1" t="str">
        <f t="shared" si="127"/>
        <v>0</v>
      </c>
      <c r="BT183" s="47"/>
      <c r="BU183" s="26"/>
      <c r="BV183" s="26"/>
      <c r="BW183" s="5"/>
      <c r="BX183" s="48"/>
      <c r="BY183" s="48"/>
      <c r="BZ183" s="48"/>
      <c r="CA183" s="48"/>
      <c r="CB183" s="48"/>
      <c r="CC183" s="48"/>
      <c r="CE183" s="48"/>
      <c r="CF183" s="48"/>
      <c r="CG183" s="48"/>
      <c r="CH183" s="48"/>
      <c r="CI183" s="48"/>
      <c r="CJ183" s="48"/>
      <c r="CM183" s="1" t="e">
        <f>IF('Nutritional Status'!#REF!="","",IF('Nutritional Status'!#REF!&gt;CT183,$CU$3,IF('Nutritional Status'!#REF!&gt;CR183,$CS$3,IF('Nutritional Status'!#REF!&gt;CP183,$CQ$3,$CP$3))))</f>
        <v>#REF!</v>
      </c>
      <c r="CN183" s="2">
        <v>78</v>
      </c>
      <c r="CO183" s="1" t="e">
        <f t="shared" si="122"/>
        <v>#REF!</v>
      </c>
      <c r="CP183" s="1" t="e">
        <f t="shared" si="130"/>
        <v>#REF!</v>
      </c>
      <c r="CQ183" s="1" t="e">
        <f t="shared" si="130"/>
        <v>#REF!</v>
      </c>
      <c r="CR183" s="1" t="e">
        <f t="shared" si="130"/>
        <v>#REF!</v>
      </c>
      <c r="CS183" s="1" t="e">
        <f t="shared" si="130"/>
        <v>#REF!</v>
      </c>
      <c r="CT183" s="1" t="e">
        <f t="shared" si="130"/>
        <v>#REF!</v>
      </c>
      <c r="CU183" s="1" t="e">
        <f t="shared" si="130"/>
        <v>#REF!</v>
      </c>
      <c r="CW183" s="2">
        <v>78</v>
      </c>
      <c r="CX183" s="1" t="e">
        <f t="shared" si="123"/>
        <v>#REF!</v>
      </c>
      <c r="CY183" s="1" t="e">
        <f t="shared" si="145"/>
        <v>#REF!</v>
      </c>
      <c r="CZ183" s="1" t="e">
        <f t="shared" si="145"/>
        <v>#REF!</v>
      </c>
      <c r="DA183" s="1" t="e">
        <f t="shared" si="145"/>
        <v>#REF!</v>
      </c>
      <c r="DB183" s="1" t="e">
        <f t="shared" si="145"/>
        <v>#REF!</v>
      </c>
      <c r="DC183" s="1" t="e">
        <f t="shared" si="145"/>
        <v>#REF!</v>
      </c>
      <c r="DD183" s="1" t="e">
        <f t="shared" si="145"/>
        <v>#REF!</v>
      </c>
    </row>
    <row r="184" ht="15" customHeight="1">
      <c r="A184" s="47"/>
      <c r="B184" s="26"/>
      <c r="C184" s="26"/>
      <c r="D184" s="5"/>
      <c r="E184" s="48"/>
      <c r="F184" s="48"/>
      <c r="G184" s="48"/>
      <c r="H184" s="48"/>
      <c r="I184" s="48"/>
      <c r="J184" s="48"/>
      <c r="K184" s="49"/>
      <c r="L184" s="49"/>
      <c r="M184" s="3"/>
      <c r="N184" s="48"/>
      <c r="O184" s="48"/>
      <c r="P184" s="49"/>
      <c r="Q184" s="49"/>
      <c r="R184" s="49"/>
      <c r="S184" s="49"/>
      <c r="T184" s="49"/>
      <c r="U184" s="49"/>
      <c r="Y184" s="2">
        <v>79</v>
      </c>
      <c r="Z184" s="2" t="e">
        <f t="shared" si="152"/>
        <v>#REF!</v>
      </c>
      <c r="AA184" s="2" t="e">
        <f t="shared" si="135"/>
        <v>#REF!</v>
      </c>
      <c r="AB184" s="2" t="e">
        <f t="shared" si="136"/>
        <v>#REF!</v>
      </c>
      <c r="AC184" s="2" t="e">
        <f t="shared" si="137"/>
        <v>#REF!</v>
      </c>
      <c r="AD184" s="2" t="e">
        <f t="shared" si="138"/>
        <v>#REF!</v>
      </c>
      <c r="AE184" s="2" t="e">
        <f t="shared" si="139"/>
        <v>#REF!</v>
      </c>
      <c r="AF184" s="2" t="e">
        <f t="shared" si="140"/>
        <v>#REF!</v>
      </c>
      <c r="AG184" s="2" t="e">
        <f t="shared" si="141"/>
        <v>#REF!</v>
      </c>
      <c r="AH184" s="2" t="e">
        <f t="shared" si="142"/>
        <v>#REF!</v>
      </c>
      <c r="AJ184" s="2" t="e">
        <f>IF(#REF!="","",VLOOKUP(#REF!,$A$5:$C$173,3,))</f>
        <v>#REF!</v>
      </c>
      <c r="AK184" s="2" t="e">
        <f t="shared" si="143"/>
        <v>#REF!</v>
      </c>
      <c r="AL184" s="2" t="e">
        <f t="shared" si="144"/>
        <v>#REF!</v>
      </c>
      <c r="AM184" s="2" t="e">
        <f t="shared" si="144"/>
        <v>#REF!</v>
      </c>
      <c r="AN184" s="2" t="e">
        <f t="shared" si="144"/>
        <v>#REF!</v>
      </c>
      <c r="AO184" s="2" t="e">
        <f t="shared" si="144"/>
        <v>#REF!</v>
      </c>
      <c r="AP184" s="2" t="e">
        <f t="shared" si="144"/>
        <v>#REF!</v>
      </c>
      <c r="AQ184" s="2" t="e">
        <f t="shared" si="144"/>
        <v>#REF!</v>
      </c>
      <c r="AR184" s="2" t="e">
        <f t="shared" si="144"/>
        <v>#REF!</v>
      </c>
      <c r="BA184" s="66" t="str">
        <f t="shared" si="147"/>
        <v/>
      </c>
      <c r="BB184" s="67"/>
      <c r="BC184" s="68"/>
      <c r="BD184" s="68"/>
      <c r="BE184" s="69"/>
      <c r="BF184" s="73"/>
      <c r="BG184" s="72" t="str">
        <f t="shared" si="148"/>
        <v/>
      </c>
      <c r="BH184" s="72"/>
      <c r="BI184" s="72"/>
      <c r="BJ184" s="72" t="str">
        <f t="shared" si="149"/>
        <v/>
      </c>
      <c r="BK184" s="72" t="str">
        <f t="shared" si="150"/>
        <v/>
      </c>
      <c r="BL184" s="72" t="str">
        <f t="shared" si="151"/>
        <v/>
      </c>
      <c r="BN184" s="1" t="str">
        <f t="shared" si="124"/>
        <v/>
      </c>
      <c r="BO184" s="1">
        <f t="shared" si="125"/>
        <v>5</v>
      </c>
      <c r="BP184" s="1" t="str">
        <f t="shared" si="126"/>
        <v>F</v>
      </c>
      <c r="BQ184" s="1" t="str">
        <f t="shared" si="127"/>
        <v>0</v>
      </c>
      <c r="BT184" s="47"/>
      <c r="BU184" s="26"/>
      <c r="BV184" s="26"/>
      <c r="BW184" s="5"/>
      <c r="BX184" s="48"/>
      <c r="BY184" s="48"/>
      <c r="BZ184" s="48"/>
      <c r="CA184" s="48"/>
      <c r="CB184" s="48"/>
      <c r="CC184" s="48"/>
      <c r="CE184" s="48"/>
      <c r="CF184" s="48"/>
      <c r="CG184" s="48"/>
      <c r="CH184" s="48"/>
      <c r="CI184" s="48"/>
      <c r="CJ184" s="48"/>
      <c r="CM184" s="1" t="e">
        <f>IF('Nutritional Status'!#REF!="","",IF('Nutritional Status'!#REF!&gt;CT184,$CU$3,IF('Nutritional Status'!#REF!&gt;CR184,$CS$3,IF('Nutritional Status'!#REF!&gt;CP184,$CQ$3,$CP$3))))</f>
        <v>#REF!</v>
      </c>
      <c r="CN184" s="2">
        <v>79</v>
      </c>
      <c r="CO184" s="1" t="e">
        <f t="shared" si="122"/>
        <v>#REF!</v>
      </c>
      <c r="CP184" s="1" t="e">
        <f t="shared" si="130"/>
        <v>#REF!</v>
      </c>
      <c r="CQ184" s="1" t="e">
        <f t="shared" si="130"/>
        <v>#REF!</v>
      </c>
      <c r="CR184" s="1" t="e">
        <f t="shared" si="130"/>
        <v>#REF!</v>
      </c>
      <c r="CS184" s="1" t="e">
        <f t="shared" si="130"/>
        <v>#REF!</v>
      </c>
      <c r="CT184" s="1" t="e">
        <f t="shared" si="130"/>
        <v>#REF!</v>
      </c>
      <c r="CU184" s="1" t="e">
        <f t="shared" si="130"/>
        <v>#REF!</v>
      </c>
      <c r="CW184" s="2">
        <v>79</v>
      </c>
      <c r="CX184" s="1" t="e">
        <f t="shared" si="123"/>
        <v>#REF!</v>
      </c>
      <c r="CY184" s="1" t="e">
        <f t="shared" si="145"/>
        <v>#REF!</v>
      </c>
      <c r="CZ184" s="1" t="e">
        <f t="shared" si="145"/>
        <v>#REF!</v>
      </c>
      <c r="DA184" s="1" t="e">
        <f t="shared" si="145"/>
        <v>#REF!</v>
      </c>
      <c r="DB184" s="1" t="e">
        <f t="shared" si="145"/>
        <v>#REF!</v>
      </c>
      <c r="DC184" s="1" t="e">
        <f t="shared" si="145"/>
        <v>#REF!</v>
      </c>
      <c r="DD184" s="1" t="e">
        <f t="shared" si="145"/>
        <v>#REF!</v>
      </c>
    </row>
    <row r="185" ht="15" customHeight="1">
      <c r="A185" s="47"/>
      <c r="B185" s="26"/>
      <c r="C185" s="26"/>
      <c r="D185" s="5"/>
      <c r="E185" s="48"/>
      <c r="F185" s="48"/>
      <c r="G185" s="48"/>
      <c r="H185" s="48"/>
      <c r="I185" s="48"/>
      <c r="J185" s="48"/>
      <c r="K185" s="49"/>
      <c r="L185" s="49"/>
      <c r="M185" s="3"/>
      <c r="N185" s="48"/>
      <c r="O185" s="48"/>
      <c r="P185" s="49"/>
      <c r="Q185" s="49"/>
      <c r="R185" s="49"/>
      <c r="S185" s="49"/>
      <c r="T185" s="49"/>
      <c r="U185" s="49"/>
      <c r="Y185" s="2">
        <v>80</v>
      </c>
      <c r="Z185" s="2" t="e">
        <f t="shared" si="152"/>
        <v>#REF!</v>
      </c>
      <c r="AA185" s="2" t="e">
        <f t="shared" si="135"/>
        <v>#REF!</v>
      </c>
      <c r="AB185" s="2" t="e">
        <f t="shared" si="136"/>
        <v>#REF!</v>
      </c>
      <c r="AC185" s="2" t="e">
        <f t="shared" si="137"/>
        <v>#REF!</v>
      </c>
      <c r="AD185" s="2" t="e">
        <f t="shared" si="138"/>
        <v>#REF!</v>
      </c>
      <c r="AE185" s="2" t="e">
        <f t="shared" si="139"/>
        <v>#REF!</v>
      </c>
      <c r="AF185" s="2" t="e">
        <f t="shared" si="140"/>
        <v>#REF!</v>
      </c>
      <c r="AG185" s="2" t="e">
        <f t="shared" si="141"/>
        <v>#REF!</v>
      </c>
      <c r="AH185" s="2" t="e">
        <f t="shared" si="142"/>
        <v>#REF!</v>
      </c>
      <c r="AJ185" s="2" t="e">
        <f>IF(#REF!="","",VLOOKUP(#REF!,$A$5:$C$173,3,))</f>
        <v>#REF!</v>
      </c>
      <c r="AK185" s="2" t="e">
        <f t="shared" si="143"/>
        <v>#REF!</v>
      </c>
      <c r="AL185" s="2" t="e">
        <f t="shared" si="144"/>
        <v>#REF!</v>
      </c>
      <c r="AM185" s="2" t="e">
        <f t="shared" si="144"/>
        <v>#REF!</v>
      </c>
      <c r="AN185" s="2" t="e">
        <f t="shared" si="144"/>
        <v>#REF!</v>
      </c>
      <c r="AO185" s="2" t="e">
        <f t="shared" si="144"/>
        <v>#REF!</v>
      </c>
      <c r="AP185" s="2" t="e">
        <f t="shared" si="144"/>
        <v>#REF!</v>
      </c>
      <c r="AQ185" s="2" t="e">
        <f t="shared" si="144"/>
        <v>#REF!</v>
      </c>
      <c r="AR185" s="2" t="e">
        <f t="shared" si="144"/>
        <v>#REF!</v>
      </c>
      <c r="BA185" s="66" t="str">
        <f t="shared" si="147"/>
        <v/>
      </c>
      <c r="BB185" s="67"/>
      <c r="BC185" s="68"/>
      <c r="BD185" s="68"/>
      <c r="BE185" s="69"/>
      <c r="BF185" s="73"/>
      <c r="BG185" s="72" t="str">
        <f t="shared" si="148"/>
        <v/>
      </c>
      <c r="BH185" s="72"/>
      <c r="BI185" s="72"/>
      <c r="BJ185" s="72" t="str">
        <f t="shared" si="149"/>
        <v/>
      </c>
      <c r="BK185" s="72" t="str">
        <f t="shared" si="150"/>
        <v/>
      </c>
      <c r="BL185" s="72" t="str">
        <f t="shared" si="151"/>
        <v/>
      </c>
      <c r="BN185" s="1" t="str">
        <f t="shared" si="124"/>
        <v/>
      </c>
      <c r="BO185" s="1">
        <f t="shared" si="125"/>
        <v>5</v>
      </c>
      <c r="BP185" s="1" t="str">
        <f t="shared" si="126"/>
        <v>F</v>
      </c>
      <c r="BQ185" s="1" t="str">
        <f t="shared" si="127"/>
        <v>0</v>
      </c>
      <c r="BT185" s="47"/>
      <c r="BU185" s="26"/>
      <c r="BV185" s="26"/>
      <c r="BW185" s="5"/>
      <c r="BX185" s="48"/>
      <c r="BY185" s="48"/>
      <c r="BZ185" s="48"/>
      <c r="CA185" s="48"/>
      <c r="CB185" s="48"/>
      <c r="CC185" s="48"/>
      <c r="CE185" s="48"/>
      <c r="CF185" s="48"/>
      <c r="CG185" s="48"/>
      <c r="CH185" s="48"/>
      <c r="CI185" s="48"/>
      <c r="CJ185" s="48"/>
      <c r="CM185" s="1" t="e">
        <f>IF('Nutritional Status'!#REF!="","",IF('Nutritional Status'!#REF!&gt;CT185,$CU$3,IF('Nutritional Status'!#REF!&gt;CR185,$CS$3,IF('Nutritional Status'!#REF!&gt;CP185,$CQ$3,$CP$3))))</f>
        <v>#REF!</v>
      </c>
      <c r="CN185" s="2">
        <v>80</v>
      </c>
      <c r="CO185" s="1" t="e">
        <f t="shared" si="122"/>
        <v>#REF!</v>
      </c>
      <c r="CP185" s="1" t="e">
        <f t="shared" si="130"/>
        <v>#REF!</v>
      </c>
      <c r="CQ185" s="1" t="e">
        <f t="shared" si="130"/>
        <v>#REF!</v>
      </c>
      <c r="CR185" s="1" t="e">
        <f t="shared" si="130"/>
        <v>#REF!</v>
      </c>
      <c r="CS185" s="1" t="e">
        <f t="shared" si="130"/>
        <v>#REF!</v>
      </c>
      <c r="CT185" s="1" t="e">
        <f t="shared" si="130"/>
        <v>#REF!</v>
      </c>
      <c r="CU185" s="1" t="e">
        <f t="shared" si="130"/>
        <v>#REF!</v>
      </c>
      <c r="CW185" s="2">
        <v>80</v>
      </c>
      <c r="CX185" s="1" t="e">
        <f t="shared" si="123"/>
        <v>#REF!</v>
      </c>
      <c r="CY185" s="1" t="e">
        <f t="shared" si="145"/>
        <v>#REF!</v>
      </c>
      <c r="CZ185" s="1" t="e">
        <f t="shared" si="145"/>
        <v>#REF!</v>
      </c>
      <c r="DA185" s="1" t="e">
        <f t="shared" si="145"/>
        <v>#REF!</v>
      </c>
      <c r="DB185" s="1" t="e">
        <f t="shared" si="145"/>
        <v>#REF!</v>
      </c>
      <c r="DC185" s="1" t="e">
        <f t="shared" si="145"/>
        <v>#REF!</v>
      </c>
      <c r="DD185" s="1" t="e">
        <f t="shared" si="145"/>
        <v>#REF!</v>
      </c>
    </row>
    <row r="186" ht="15" customHeight="1">
      <c r="A186" s="47"/>
      <c r="B186" s="26"/>
      <c r="C186" s="26"/>
      <c r="D186" s="5"/>
      <c r="E186" s="48"/>
      <c r="F186" s="48"/>
      <c r="G186" s="48"/>
      <c r="H186" s="48"/>
      <c r="I186" s="48"/>
      <c r="J186" s="48"/>
      <c r="K186" s="49"/>
      <c r="L186" s="49"/>
      <c r="M186" s="3"/>
      <c r="N186" s="48"/>
      <c r="O186" s="48"/>
      <c r="P186" s="49"/>
      <c r="Q186" s="49"/>
      <c r="R186" s="49"/>
      <c r="S186" s="49"/>
      <c r="T186" s="49"/>
      <c r="U186" s="49"/>
      <c r="Y186" s="2">
        <v>81</v>
      </c>
      <c r="Z186" s="2" t="e">
        <f t="shared" si="152"/>
        <v>#REF!</v>
      </c>
      <c r="AA186" s="2" t="e">
        <f t="shared" si="135"/>
        <v>#REF!</v>
      </c>
      <c r="AB186" s="2" t="e">
        <f t="shared" si="136"/>
        <v>#REF!</v>
      </c>
      <c r="AC186" s="2" t="e">
        <f t="shared" si="137"/>
        <v>#REF!</v>
      </c>
      <c r="AD186" s="2" t="e">
        <f t="shared" si="138"/>
        <v>#REF!</v>
      </c>
      <c r="AE186" s="2" t="e">
        <f t="shared" si="139"/>
        <v>#REF!</v>
      </c>
      <c r="AF186" s="2" t="e">
        <f t="shared" si="140"/>
        <v>#REF!</v>
      </c>
      <c r="AG186" s="2" t="e">
        <f t="shared" si="141"/>
        <v>#REF!</v>
      </c>
      <c r="AH186" s="2" t="e">
        <f t="shared" si="142"/>
        <v>#REF!</v>
      </c>
      <c r="AJ186" s="2" t="e">
        <f>IF(#REF!="","",VLOOKUP(#REF!,$A$5:$C$173,3,))</f>
        <v>#REF!</v>
      </c>
      <c r="AK186" s="2" t="e">
        <f t="shared" si="143"/>
        <v>#REF!</v>
      </c>
      <c r="AL186" s="2" t="e">
        <f t="shared" si="144"/>
        <v>#REF!</v>
      </c>
      <c r="AM186" s="2" t="e">
        <f t="shared" si="144"/>
        <v>#REF!</v>
      </c>
      <c r="AN186" s="2" t="e">
        <f t="shared" si="144"/>
        <v>#REF!</v>
      </c>
      <c r="AO186" s="2" t="e">
        <f t="shared" si="144"/>
        <v>#REF!</v>
      </c>
      <c r="AP186" s="2" t="e">
        <f t="shared" si="144"/>
        <v>#REF!</v>
      </c>
      <c r="AQ186" s="2" t="e">
        <f t="shared" si="144"/>
        <v>#REF!</v>
      </c>
      <c r="AR186" s="2" t="e">
        <f t="shared" si="144"/>
        <v>#REF!</v>
      </c>
      <c r="BA186" s="66" t="str">
        <f t="shared" si="147"/>
        <v/>
      </c>
      <c r="BB186" s="67"/>
      <c r="BC186" s="68"/>
      <c r="BD186" s="68"/>
      <c r="BE186" s="69"/>
      <c r="BF186" s="73"/>
      <c r="BG186" s="72" t="str">
        <f t="shared" si="148"/>
        <v/>
      </c>
      <c r="BH186" s="72"/>
      <c r="BI186" s="72"/>
      <c r="BJ186" s="72" t="str">
        <f t="shared" si="149"/>
        <v/>
      </c>
      <c r="BK186" s="72" t="str">
        <f t="shared" si="150"/>
        <v/>
      </c>
      <c r="BL186" s="72" t="str">
        <f t="shared" si="151"/>
        <v/>
      </c>
      <c r="BN186" s="1" t="str">
        <f t="shared" si="124"/>
        <v/>
      </c>
      <c r="BO186" s="1">
        <f t="shared" si="125"/>
        <v>5</v>
      </c>
      <c r="BP186" s="1" t="str">
        <f t="shared" si="126"/>
        <v>F</v>
      </c>
      <c r="BQ186" s="1" t="str">
        <f t="shared" si="127"/>
        <v>0</v>
      </c>
      <c r="BT186" s="47"/>
      <c r="BU186" s="26"/>
      <c r="BV186" s="26"/>
      <c r="BW186" s="5"/>
      <c r="BX186" s="48"/>
      <c r="BY186" s="48"/>
      <c r="BZ186" s="48"/>
      <c r="CA186" s="48"/>
      <c r="CB186" s="48"/>
      <c r="CC186" s="48"/>
      <c r="CE186" s="48"/>
      <c r="CF186" s="48"/>
      <c r="CG186" s="48"/>
      <c r="CH186" s="48"/>
      <c r="CI186" s="48"/>
      <c r="CJ186" s="48"/>
      <c r="CM186" s="1" t="e">
        <f>IF('Nutritional Status'!#REF!="","",IF('Nutritional Status'!#REF!&gt;CT186,$CU$3,IF('Nutritional Status'!#REF!&gt;CR186,$CS$3,IF('Nutritional Status'!#REF!&gt;CP186,$CQ$3,$CP$3))))</f>
        <v>#REF!</v>
      </c>
      <c r="CN186" s="2">
        <v>81</v>
      </c>
      <c r="CO186" s="1" t="e">
        <f t="shared" si="122"/>
        <v>#REF!</v>
      </c>
      <c r="CP186" s="1" t="e">
        <f t="shared" si="130"/>
        <v>#REF!</v>
      </c>
      <c r="CQ186" s="1" t="e">
        <f t="shared" si="130"/>
        <v>#REF!</v>
      </c>
      <c r="CR186" s="1" t="e">
        <f t="shared" si="130"/>
        <v>#REF!</v>
      </c>
      <c r="CS186" s="1" t="e">
        <f t="shared" si="130"/>
        <v>#REF!</v>
      </c>
      <c r="CT186" s="1" t="e">
        <f t="shared" si="130"/>
        <v>#REF!</v>
      </c>
      <c r="CU186" s="1" t="e">
        <f t="shared" si="130"/>
        <v>#REF!</v>
      </c>
      <c r="CW186" s="2">
        <v>81</v>
      </c>
      <c r="CX186" s="1" t="e">
        <f t="shared" si="123"/>
        <v>#REF!</v>
      </c>
      <c r="CY186" s="1" t="e">
        <f t="shared" si="145"/>
        <v>#REF!</v>
      </c>
      <c r="CZ186" s="1" t="e">
        <f t="shared" si="145"/>
        <v>#REF!</v>
      </c>
      <c r="DA186" s="1" t="e">
        <f t="shared" si="145"/>
        <v>#REF!</v>
      </c>
      <c r="DB186" s="1" t="e">
        <f t="shared" si="145"/>
        <v>#REF!</v>
      </c>
      <c r="DC186" s="1" t="e">
        <f t="shared" si="145"/>
        <v>#REF!</v>
      </c>
      <c r="DD186" s="1" t="e">
        <f t="shared" si="145"/>
        <v>#REF!</v>
      </c>
    </row>
    <row r="187" ht="15" customHeight="1">
      <c r="A187" s="47"/>
      <c r="B187" s="26"/>
      <c r="C187" s="26"/>
      <c r="D187" s="5"/>
      <c r="E187" s="48"/>
      <c r="F187" s="48"/>
      <c r="G187" s="48"/>
      <c r="H187" s="48"/>
      <c r="I187" s="48"/>
      <c r="J187" s="48"/>
      <c r="K187" s="49"/>
      <c r="L187" s="49"/>
      <c r="M187" s="3"/>
      <c r="N187" s="48"/>
      <c r="O187" s="48"/>
      <c r="P187" s="49"/>
      <c r="Q187" s="49"/>
      <c r="R187" s="49"/>
      <c r="S187" s="49"/>
      <c r="T187" s="49"/>
      <c r="U187" s="49"/>
      <c r="Y187" s="2">
        <v>82</v>
      </c>
      <c r="Z187" s="2" t="e">
        <f t="shared" si="152"/>
        <v>#REF!</v>
      </c>
      <c r="AA187" s="2" t="e">
        <f t="shared" si="135"/>
        <v>#REF!</v>
      </c>
      <c r="AB187" s="2" t="e">
        <f t="shared" si="136"/>
        <v>#REF!</v>
      </c>
      <c r="AC187" s="2" t="e">
        <f t="shared" si="137"/>
        <v>#REF!</v>
      </c>
      <c r="AD187" s="2" t="e">
        <f t="shared" si="138"/>
        <v>#REF!</v>
      </c>
      <c r="AE187" s="2" t="e">
        <f t="shared" si="139"/>
        <v>#REF!</v>
      </c>
      <c r="AF187" s="2" t="e">
        <f t="shared" si="140"/>
        <v>#REF!</v>
      </c>
      <c r="AG187" s="2" t="e">
        <f t="shared" si="141"/>
        <v>#REF!</v>
      </c>
      <c r="AH187" s="2" t="e">
        <f t="shared" si="142"/>
        <v>#REF!</v>
      </c>
      <c r="AJ187" s="2" t="e">
        <f>IF(#REF!="","",VLOOKUP(#REF!,$A$5:$C$173,3,))</f>
        <v>#REF!</v>
      </c>
      <c r="AK187" s="2" t="e">
        <f t="shared" si="143"/>
        <v>#REF!</v>
      </c>
      <c r="AL187" s="2" t="e">
        <f t="shared" si="144"/>
        <v>#REF!</v>
      </c>
      <c r="AM187" s="2" t="e">
        <f t="shared" si="144"/>
        <v>#REF!</v>
      </c>
      <c r="AN187" s="2" t="e">
        <f t="shared" si="144"/>
        <v>#REF!</v>
      </c>
      <c r="AO187" s="2" t="e">
        <f t="shared" si="144"/>
        <v>#REF!</v>
      </c>
      <c r="AP187" s="2" t="e">
        <f t="shared" si="144"/>
        <v>#REF!</v>
      </c>
      <c r="AQ187" s="2" t="e">
        <f t="shared" si="144"/>
        <v>#REF!</v>
      </c>
      <c r="AR187" s="2" t="e">
        <f t="shared" si="144"/>
        <v>#REF!</v>
      </c>
      <c r="BA187" s="66" t="str">
        <f t="shared" si="147"/>
        <v/>
      </c>
      <c r="BB187" s="67"/>
      <c r="BC187" s="68"/>
      <c r="BD187" s="68"/>
      <c r="BE187" s="69"/>
      <c r="BF187" s="73"/>
      <c r="BG187" s="72" t="str">
        <f t="shared" si="148"/>
        <v/>
      </c>
      <c r="BH187" s="72"/>
      <c r="BI187" s="72"/>
      <c r="BJ187" s="72" t="str">
        <f t="shared" si="149"/>
        <v/>
      </c>
      <c r="BK187" s="72" t="str">
        <f t="shared" si="150"/>
        <v/>
      </c>
      <c r="BL187" s="72" t="str">
        <f t="shared" si="151"/>
        <v/>
      </c>
      <c r="BN187" s="1" t="str">
        <f t="shared" si="124"/>
        <v/>
      </c>
      <c r="BO187" s="1">
        <f t="shared" si="125"/>
        <v>5</v>
      </c>
      <c r="BP187" s="1" t="str">
        <f t="shared" si="126"/>
        <v>F</v>
      </c>
      <c r="BQ187" s="1" t="str">
        <f t="shared" si="127"/>
        <v>0</v>
      </c>
      <c r="BT187" s="47"/>
      <c r="BU187" s="26"/>
      <c r="BV187" s="26"/>
      <c r="BW187" s="5"/>
      <c r="BX187" s="48"/>
      <c r="BY187" s="48"/>
      <c r="BZ187" s="48"/>
      <c r="CA187" s="48"/>
      <c r="CB187" s="48"/>
      <c r="CC187" s="48"/>
      <c r="CE187" s="48"/>
      <c r="CF187" s="48"/>
      <c r="CG187" s="48"/>
      <c r="CH187" s="48"/>
      <c r="CI187" s="48"/>
      <c r="CJ187" s="48"/>
      <c r="CM187" s="1" t="e">
        <f>IF('Nutritional Status'!#REF!="","",IF('Nutritional Status'!#REF!&gt;CT187,$CU$3,IF('Nutritional Status'!#REF!&gt;CR187,$CS$3,IF('Nutritional Status'!#REF!&gt;CP187,$CQ$3,$CP$3))))</f>
        <v>#REF!</v>
      </c>
      <c r="CN187" s="2">
        <v>82</v>
      </c>
      <c r="CO187" s="1" t="e">
        <f t="shared" si="122"/>
        <v>#REF!</v>
      </c>
      <c r="CP187" s="1" t="e">
        <f t="shared" si="130"/>
        <v>#REF!</v>
      </c>
      <c r="CQ187" s="1" t="e">
        <f t="shared" si="130"/>
        <v>#REF!</v>
      </c>
      <c r="CR187" s="1" t="e">
        <f t="shared" si="130"/>
        <v>#REF!</v>
      </c>
      <c r="CS187" s="1" t="e">
        <f t="shared" si="130"/>
        <v>#REF!</v>
      </c>
      <c r="CT187" s="1" t="e">
        <f t="shared" si="130"/>
        <v>#REF!</v>
      </c>
      <c r="CU187" s="1" t="e">
        <f t="shared" si="130"/>
        <v>#REF!</v>
      </c>
      <c r="CW187" s="2">
        <v>82</v>
      </c>
      <c r="CX187" s="1" t="e">
        <f t="shared" si="123"/>
        <v>#REF!</v>
      </c>
      <c r="CY187" s="1" t="e">
        <f t="shared" si="145"/>
        <v>#REF!</v>
      </c>
      <c r="CZ187" s="1" t="e">
        <f t="shared" si="145"/>
        <v>#REF!</v>
      </c>
      <c r="DA187" s="1" t="e">
        <f t="shared" si="145"/>
        <v>#REF!</v>
      </c>
      <c r="DB187" s="1" t="e">
        <f t="shared" si="145"/>
        <v>#REF!</v>
      </c>
      <c r="DC187" s="1" t="e">
        <f t="shared" si="145"/>
        <v>#REF!</v>
      </c>
      <c r="DD187" s="1" t="e">
        <f t="shared" si="145"/>
        <v>#REF!</v>
      </c>
    </row>
    <row r="188" ht="15" customHeight="1">
      <c r="A188" s="47"/>
      <c r="B188" s="26"/>
      <c r="C188" s="26"/>
      <c r="D188" s="5"/>
      <c r="E188" s="48"/>
      <c r="F188" s="48"/>
      <c r="G188" s="48"/>
      <c r="H188" s="48"/>
      <c r="I188" s="48"/>
      <c r="J188" s="48"/>
      <c r="K188" s="49"/>
      <c r="L188" s="49"/>
      <c r="M188" s="3"/>
      <c r="N188" s="48"/>
      <c r="O188" s="48"/>
      <c r="P188" s="49"/>
      <c r="Q188" s="49"/>
      <c r="R188" s="49"/>
      <c r="S188" s="49"/>
      <c r="T188" s="49"/>
      <c r="U188" s="49"/>
      <c r="Y188" s="2">
        <v>83</v>
      </c>
      <c r="Z188" s="2" t="e">
        <f t="shared" si="152"/>
        <v>#REF!</v>
      </c>
      <c r="AA188" s="2" t="e">
        <f t="shared" si="135"/>
        <v>#REF!</v>
      </c>
      <c r="AB188" s="2" t="e">
        <f t="shared" si="136"/>
        <v>#REF!</v>
      </c>
      <c r="AC188" s="2" t="e">
        <f t="shared" si="137"/>
        <v>#REF!</v>
      </c>
      <c r="AD188" s="2" t="e">
        <f t="shared" si="138"/>
        <v>#REF!</v>
      </c>
      <c r="AE188" s="2" t="e">
        <f t="shared" si="139"/>
        <v>#REF!</v>
      </c>
      <c r="AF188" s="2" t="e">
        <f t="shared" si="140"/>
        <v>#REF!</v>
      </c>
      <c r="AG188" s="2" t="e">
        <f t="shared" si="141"/>
        <v>#REF!</v>
      </c>
      <c r="AH188" s="2" t="e">
        <f t="shared" si="142"/>
        <v>#REF!</v>
      </c>
      <c r="AJ188" s="2" t="e">
        <f>IF(#REF!="","",VLOOKUP(#REF!,$A$5:$C$173,3,))</f>
        <v>#REF!</v>
      </c>
      <c r="AK188" s="2" t="e">
        <f t="shared" si="143"/>
        <v>#REF!</v>
      </c>
      <c r="AL188" s="2" t="e">
        <f t="shared" si="144"/>
        <v>#REF!</v>
      </c>
      <c r="AM188" s="2" t="e">
        <f t="shared" si="144"/>
        <v>#REF!</v>
      </c>
      <c r="AN188" s="2" t="e">
        <f t="shared" si="144"/>
        <v>#REF!</v>
      </c>
      <c r="AO188" s="2" t="e">
        <f t="shared" si="144"/>
        <v>#REF!</v>
      </c>
      <c r="AP188" s="2" t="e">
        <f t="shared" si="144"/>
        <v>#REF!</v>
      </c>
      <c r="AQ188" s="2" t="e">
        <f t="shared" si="144"/>
        <v>#REF!</v>
      </c>
      <c r="AR188" s="2" t="e">
        <f t="shared" si="144"/>
        <v>#REF!</v>
      </c>
      <c r="BA188" s="66" t="str">
        <f t="shared" si="147"/>
        <v/>
      </c>
      <c r="BB188" s="67"/>
      <c r="BC188" s="68"/>
      <c r="BD188" s="68"/>
      <c r="BE188" s="69"/>
      <c r="BF188" s="73"/>
      <c r="BG188" s="72" t="str">
        <f t="shared" si="148"/>
        <v/>
      </c>
      <c r="BH188" s="72"/>
      <c r="BI188" s="72"/>
      <c r="BJ188" s="72" t="str">
        <f t="shared" si="149"/>
        <v/>
      </c>
      <c r="BK188" s="72" t="str">
        <f t="shared" si="150"/>
        <v/>
      </c>
      <c r="BL188" s="72" t="str">
        <f t="shared" si="151"/>
        <v/>
      </c>
      <c r="BN188" s="1" t="str">
        <f t="shared" si="124"/>
        <v/>
      </c>
      <c r="BO188" s="1">
        <f t="shared" si="125"/>
        <v>5</v>
      </c>
      <c r="BP188" s="1" t="str">
        <f t="shared" si="126"/>
        <v>F</v>
      </c>
      <c r="BQ188" s="1" t="str">
        <f t="shared" si="127"/>
        <v>0</v>
      </c>
      <c r="BT188" s="47"/>
      <c r="BU188" s="26"/>
      <c r="BV188" s="26"/>
      <c r="BW188" s="5"/>
      <c r="BX188" s="48"/>
      <c r="BY188" s="48"/>
      <c r="BZ188" s="48"/>
      <c r="CA188" s="48"/>
      <c r="CB188" s="48"/>
      <c r="CC188" s="48"/>
      <c r="CE188" s="48"/>
      <c r="CF188" s="48"/>
      <c r="CG188" s="48"/>
      <c r="CH188" s="48"/>
      <c r="CI188" s="48"/>
      <c r="CJ188" s="48"/>
      <c r="CM188" s="1" t="e">
        <f>IF('Nutritional Status'!#REF!="","",IF('Nutritional Status'!#REF!&gt;CT188,$CU$3,IF('Nutritional Status'!#REF!&gt;CR188,$CS$3,IF('Nutritional Status'!#REF!&gt;CP188,$CQ$3,$CP$3))))</f>
        <v>#REF!</v>
      </c>
      <c r="CN188" s="2">
        <v>83</v>
      </c>
      <c r="CO188" s="1" t="e">
        <f t="shared" si="122"/>
        <v>#REF!</v>
      </c>
      <c r="CP188" s="1" t="e">
        <f t="shared" si="130"/>
        <v>#REF!</v>
      </c>
      <c r="CQ188" s="1" t="e">
        <f t="shared" si="130"/>
        <v>#REF!</v>
      </c>
      <c r="CR188" s="1" t="e">
        <f t="shared" si="130"/>
        <v>#REF!</v>
      </c>
      <c r="CS188" s="1" t="e">
        <f t="shared" si="130"/>
        <v>#REF!</v>
      </c>
      <c r="CT188" s="1" t="e">
        <f t="shared" si="130"/>
        <v>#REF!</v>
      </c>
      <c r="CU188" s="1" t="e">
        <f t="shared" si="130"/>
        <v>#REF!</v>
      </c>
      <c r="CW188" s="2">
        <v>83</v>
      </c>
      <c r="CX188" s="1" t="e">
        <f t="shared" si="123"/>
        <v>#REF!</v>
      </c>
      <c r="CY188" s="1" t="e">
        <f t="shared" si="145"/>
        <v>#REF!</v>
      </c>
      <c r="CZ188" s="1" t="e">
        <f t="shared" si="145"/>
        <v>#REF!</v>
      </c>
      <c r="DA188" s="1" t="e">
        <f t="shared" si="145"/>
        <v>#REF!</v>
      </c>
      <c r="DB188" s="1" t="e">
        <f t="shared" si="145"/>
        <v>#REF!</v>
      </c>
      <c r="DC188" s="1" t="e">
        <f t="shared" si="145"/>
        <v>#REF!</v>
      </c>
      <c r="DD188" s="1" t="e">
        <f t="shared" si="145"/>
        <v>#REF!</v>
      </c>
    </row>
    <row r="189" ht="15" customHeight="1">
      <c r="A189" s="47"/>
      <c r="B189" s="26"/>
      <c r="C189" s="26"/>
      <c r="D189" s="5"/>
      <c r="E189" s="48"/>
      <c r="F189" s="48"/>
      <c r="G189" s="48"/>
      <c r="H189" s="48"/>
      <c r="I189" s="48"/>
      <c r="J189" s="48"/>
      <c r="K189" s="49"/>
      <c r="L189" s="49"/>
      <c r="M189" s="3"/>
      <c r="N189" s="48"/>
      <c r="O189" s="48"/>
      <c r="P189" s="49"/>
      <c r="Q189" s="49"/>
      <c r="R189" s="49"/>
      <c r="S189" s="49"/>
      <c r="T189" s="49"/>
      <c r="U189" s="49"/>
      <c r="Y189" s="2">
        <v>84</v>
      </c>
      <c r="Z189" s="2" t="e">
        <f t="shared" si="152"/>
        <v>#REF!</v>
      </c>
      <c r="AA189" s="2" t="e">
        <f t="shared" si="135"/>
        <v>#REF!</v>
      </c>
      <c r="AB189" s="2" t="e">
        <f t="shared" si="136"/>
        <v>#REF!</v>
      </c>
      <c r="AC189" s="2" t="e">
        <f t="shared" si="137"/>
        <v>#REF!</v>
      </c>
      <c r="AD189" s="2" t="e">
        <f t="shared" si="138"/>
        <v>#REF!</v>
      </c>
      <c r="AE189" s="2" t="e">
        <f t="shared" si="139"/>
        <v>#REF!</v>
      </c>
      <c r="AF189" s="2" t="e">
        <f t="shared" si="140"/>
        <v>#REF!</v>
      </c>
      <c r="AG189" s="2" t="e">
        <f t="shared" si="141"/>
        <v>#REF!</v>
      </c>
      <c r="AH189" s="2" t="e">
        <f t="shared" si="142"/>
        <v>#REF!</v>
      </c>
      <c r="AJ189" s="2" t="e">
        <f>IF(#REF!="","",VLOOKUP(#REF!,$A$5:$C$173,3,))</f>
        <v>#REF!</v>
      </c>
      <c r="AK189" s="2" t="e">
        <f t="shared" si="143"/>
        <v>#REF!</v>
      </c>
      <c r="AL189" s="2" t="e">
        <f t="shared" si="144"/>
        <v>#REF!</v>
      </c>
      <c r="AM189" s="2" t="e">
        <f t="shared" si="144"/>
        <v>#REF!</v>
      </c>
      <c r="AN189" s="2" t="e">
        <f t="shared" si="144"/>
        <v>#REF!</v>
      </c>
      <c r="AO189" s="2" t="e">
        <f t="shared" si="144"/>
        <v>#REF!</v>
      </c>
      <c r="AP189" s="2" t="e">
        <f t="shared" si="144"/>
        <v>#REF!</v>
      </c>
      <c r="AQ189" s="2" t="e">
        <f t="shared" si="144"/>
        <v>#REF!</v>
      </c>
      <c r="AR189" s="2" t="e">
        <f t="shared" si="144"/>
        <v>#REF!</v>
      </c>
      <c r="BA189" s="66" t="str">
        <f t="shared" si="147"/>
        <v/>
      </c>
      <c r="BB189" s="67"/>
      <c r="BC189" s="68"/>
      <c r="BD189" s="68"/>
      <c r="BE189" s="69"/>
      <c r="BF189" s="73"/>
      <c r="BG189" s="72" t="str">
        <f t="shared" si="148"/>
        <v/>
      </c>
      <c r="BH189" s="72"/>
      <c r="BI189" s="72"/>
      <c r="BJ189" s="72" t="str">
        <f t="shared" si="149"/>
        <v/>
      </c>
      <c r="BK189" s="72" t="str">
        <f t="shared" si="150"/>
        <v/>
      </c>
      <c r="BL189" s="72" t="str">
        <f t="shared" si="151"/>
        <v/>
      </c>
      <c r="BN189" s="1" t="str">
        <f t="shared" si="124"/>
        <v/>
      </c>
      <c r="BO189" s="1">
        <f t="shared" si="125"/>
        <v>5</v>
      </c>
      <c r="BP189" s="1" t="str">
        <f t="shared" si="126"/>
        <v>F</v>
      </c>
      <c r="BQ189" s="1" t="str">
        <f t="shared" si="127"/>
        <v>0</v>
      </c>
      <c r="BT189" s="47"/>
      <c r="BU189" s="26"/>
      <c r="BV189" s="26"/>
      <c r="BW189" s="5"/>
      <c r="BX189" s="48"/>
      <c r="BY189" s="48"/>
      <c r="BZ189" s="48"/>
      <c r="CA189" s="48"/>
      <c r="CB189" s="48"/>
      <c r="CC189" s="48"/>
      <c r="CE189" s="48"/>
      <c r="CF189" s="48"/>
      <c r="CG189" s="48"/>
      <c r="CH189" s="48"/>
      <c r="CI189" s="48"/>
      <c r="CJ189" s="48"/>
      <c r="CM189" s="1" t="e">
        <f>IF('Nutritional Status'!#REF!="","",IF('Nutritional Status'!#REF!&gt;CT189,$CU$3,IF('Nutritional Status'!#REF!&gt;CR189,$CS$3,IF('Nutritional Status'!#REF!&gt;CP189,$CQ$3,$CP$3))))</f>
        <v>#REF!</v>
      </c>
      <c r="CN189" s="2">
        <v>84</v>
      </c>
      <c r="CO189" s="1" t="e">
        <f t="shared" si="122"/>
        <v>#REF!</v>
      </c>
      <c r="CP189" s="1" t="e">
        <f t="shared" si="130"/>
        <v>#REF!</v>
      </c>
      <c r="CQ189" s="1" t="e">
        <f t="shared" si="130"/>
        <v>#REF!</v>
      </c>
      <c r="CR189" s="1" t="e">
        <f t="shared" si="130"/>
        <v>#REF!</v>
      </c>
      <c r="CS189" s="1" t="e">
        <f t="shared" si="130"/>
        <v>#REF!</v>
      </c>
      <c r="CT189" s="1" t="e">
        <f t="shared" si="130"/>
        <v>#REF!</v>
      </c>
      <c r="CU189" s="1" t="e">
        <f t="shared" si="130"/>
        <v>#REF!</v>
      </c>
      <c r="CW189" s="2">
        <v>84</v>
      </c>
      <c r="CX189" s="1" t="e">
        <f t="shared" si="123"/>
        <v>#REF!</v>
      </c>
      <c r="CY189" s="1" t="e">
        <f t="shared" si="145"/>
        <v>#REF!</v>
      </c>
      <c r="CZ189" s="1" t="e">
        <f t="shared" si="145"/>
        <v>#REF!</v>
      </c>
      <c r="DA189" s="1" t="e">
        <f t="shared" si="145"/>
        <v>#REF!</v>
      </c>
      <c r="DB189" s="1" t="e">
        <f t="shared" si="145"/>
        <v>#REF!</v>
      </c>
      <c r="DC189" s="1" t="e">
        <f t="shared" si="145"/>
        <v>#REF!</v>
      </c>
      <c r="DD189" s="1" t="e">
        <f t="shared" si="145"/>
        <v>#REF!</v>
      </c>
    </row>
    <row r="190" ht="15" customHeight="1">
      <c r="A190" s="47"/>
      <c r="B190" s="26"/>
      <c r="C190" s="26"/>
      <c r="D190" s="5"/>
      <c r="E190" s="48"/>
      <c r="F190" s="48"/>
      <c r="G190" s="48"/>
      <c r="H190" s="48"/>
      <c r="I190" s="48"/>
      <c r="J190" s="48"/>
      <c r="K190" s="49"/>
      <c r="L190" s="49"/>
      <c r="M190" s="3"/>
      <c r="N190" s="48"/>
      <c r="O190" s="48"/>
      <c r="P190" s="49"/>
      <c r="Q190" s="49"/>
      <c r="R190" s="49"/>
      <c r="S190" s="49"/>
      <c r="T190" s="49"/>
      <c r="U190" s="49"/>
      <c r="Y190" s="2">
        <v>85</v>
      </c>
      <c r="Z190" s="2" t="e">
        <f t="shared" si="152"/>
        <v>#REF!</v>
      </c>
      <c r="AA190" s="2" t="e">
        <f t="shared" si="135"/>
        <v>#REF!</v>
      </c>
      <c r="AB190" s="2" t="e">
        <f t="shared" si="136"/>
        <v>#REF!</v>
      </c>
      <c r="AC190" s="2" t="e">
        <f t="shared" si="137"/>
        <v>#REF!</v>
      </c>
      <c r="AD190" s="2" t="e">
        <f t="shared" si="138"/>
        <v>#REF!</v>
      </c>
      <c r="AE190" s="2" t="e">
        <f t="shared" si="139"/>
        <v>#REF!</v>
      </c>
      <c r="AF190" s="2" t="e">
        <f t="shared" si="140"/>
        <v>#REF!</v>
      </c>
      <c r="AG190" s="2" t="e">
        <f t="shared" si="141"/>
        <v>#REF!</v>
      </c>
      <c r="AH190" s="2" t="e">
        <f t="shared" si="142"/>
        <v>#REF!</v>
      </c>
      <c r="AJ190" s="2" t="e">
        <f>IF(#REF!="","",VLOOKUP(#REF!,$A$5:$C$173,3,))</f>
        <v>#REF!</v>
      </c>
      <c r="AK190" s="2" t="e">
        <f t="shared" si="143"/>
        <v>#REF!</v>
      </c>
      <c r="AL190" s="2" t="e">
        <f t="shared" si="144"/>
        <v>#REF!</v>
      </c>
      <c r="AM190" s="2" t="e">
        <f t="shared" si="144"/>
        <v>#REF!</v>
      </c>
      <c r="AN190" s="2" t="e">
        <f t="shared" si="144"/>
        <v>#REF!</v>
      </c>
      <c r="AO190" s="2" t="e">
        <f t="shared" si="144"/>
        <v>#REF!</v>
      </c>
      <c r="AP190" s="2" t="e">
        <f t="shared" si="144"/>
        <v>#REF!</v>
      </c>
      <c r="AQ190" s="2" t="e">
        <f t="shared" si="144"/>
        <v>#REF!</v>
      </c>
      <c r="AR190" s="2" t="e">
        <f t="shared" si="144"/>
        <v>#REF!</v>
      </c>
      <c r="BA190" s="66" t="str">
        <f t="shared" si="147"/>
        <v/>
      </c>
      <c r="BB190" s="67"/>
      <c r="BC190" s="68"/>
      <c r="BD190" s="68"/>
      <c r="BE190" s="69"/>
      <c r="BF190" s="73"/>
      <c r="BG190" s="72" t="str">
        <f t="shared" si="148"/>
        <v/>
      </c>
      <c r="BH190" s="72"/>
      <c r="BI190" s="72"/>
      <c r="BJ190" s="72" t="str">
        <f t="shared" si="149"/>
        <v/>
      </c>
      <c r="BK190" s="72" t="str">
        <f t="shared" si="150"/>
        <v/>
      </c>
      <c r="BL190" s="72" t="str">
        <f t="shared" si="151"/>
        <v/>
      </c>
      <c r="BN190" s="1" t="str">
        <f t="shared" si="124"/>
        <v/>
      </c>
      <c r="BO190" s="1">
        <f t="shared" si="125"/>
        <v>5</v>
      </c>
      <c r="BP190" s="1" t="str">
        <f t="shared" si="126"/>
        <v>F</v>
      </c>
      <c r="BQ190" s="1" t="str">
        <f t="shared" si="127"/>
        <v>0</v>
      </c>
      <c r="BT190" s="47"/>
      <c r="BU190" s="26"/>
      <c r="BV190" s="26"/>
      <c r="BW190" s="5"/>
      <c r="BX190" s="48"/>
      <c r="BY190" s="48"/>
      <c r="BZ190" s="48"/>
      <c r="CA190" s="48"/>
      <c r="CB190" s="48"/>
      <c r="CC190" s="48"/>
      <c r="CE190" s="48"/>
      <c r="CF190" s="48"/>
      <c r="CG190" s="48"/>
      <c r="CH190" s="48"/>
      <c r="CI190" s="48"/>
      <c r="CJ190" s="48"/>
      <c r="CM190" s="1" t="e">
        <f>IF('Nutritional Status'!#REF!="","",IF('Nutritional Status'!#REF!&gt;CT190,$CU$3,IF('Nutritional Status'!#REF!&gt;CR190,$CS$3,IF('Nutritional Status'!#REF!&gt;CP190,$CQ$3,$CP$3))))</f>
        <v>#REF!</v>
      </c>
      <c r="CN190" s="2">
        <v>85</v>
      </c>
      <c r="CO190" s="1" t="e">
        <f t="shared" si="122"/>
        <v>#REF!</v>
      </c>
      <c r="CP190" s="1" t="e">
        <f t="shared" si="130"/>
        <v>#REF!</v>
      </c>
      <c r="CQ190" s="1" t="e">
        <f t="shared" si="130"/>
        <v>#REF!</v>
      </c>
      <c r="CR190" s="1" t="e">
        <f t="shared" si="130"/>
        <v>#REF!</v>
      </c>
      <c r="CS190" s="1" t="e">
        <f t="shared" si="130"/>
        <v>#REF!</v>
      </c>
      <c r="CT190" s="1" t="e">
        <f t="shared" si="130"/>
        <v>#REF!</v>
      </c>
      <c r="CU190" s="1" t="e">
        <f t="shared" si="130"/>
        <v>#REF!</v>
      </c>
      <c r="CW190" s="2">
        <v>85</v>
      </c>
      <c r="CX190" s="1" t="e">
        <f t="shared" si="123"/>
        <v>#REF!</v>
      </c>
      <c r="CY190" s="1" t="e">
        <f t="shared" si="145"/>
        <v>#REF!</v>
      </c>
      <c r="CZ190" s="1" t="e">
        <f t="shared" si="145"/>
        <v>#REF!</v>
      </c>
      <c r="DA190" s="1" t="e">
        <f t="shared" si="145"/>
        <v>#REF!</v>
      </c>
      <c r="DB190" s="1" t="e">
        <f t="shared" si="145"/>
        <v>#REF!</v>
      </c>
      <c r="DC190" s="1" t="e">
        <f t="shared" si="145"/>
        <v>#REF!</v>
      </c>
      <c r="DD190" s="1" t="e">
        <f t="shared" si="145"/>
        <v>#REF!</v>
      </c>
    </row>
    <row r="191" ht="15" customHeight="1">
      <c r="A191" s="47"/>
      <c r="B191" s="26"/>
      <c r="C191" s="26"/>
      <c r="D191" s="5"/>
      <c r="E191" s="48"/>
      <c r="F191" s="48"/>
      <c r="G191" s="48"/>
      <c r="H191" s="48"/>
      <c r="I191" s="48"/>
      <c r="J191" s="48"/>
      <c r="K191" s="49"/>
      <c r="L191" s="49"/>
      <c r="M191" s="3"/>
      <c r="N191" s="48"/>
      <c r="O191" s="48"/>
      <c r="P191" s="49"/>
      <c r="Q191" s="49"/>
      <c r="R191" s="49"/>
      <c r="S191" s="49"/>
      <c r="T191" s="49"/>
      <c r="U191" s="49"/>
      <c r="Y191" s="2">
        <v>86</v>
      </c>
      <c r="Z191" s="2" t="e">
        <f t="shared" si="152"/>
        <v>#REF!</v>
      </c>
      <c r="AA191" s="2" t="e">
        <f t="shared" si="135"/>
        <v>#REF!</v>
      </c>
      <c r="AB191" s="2" t="e">
        <f t="shared" si="136"/>
        <v>#REF!</v>
      </c>
      <c r="AC191" s="2" t="e">
        <f t="shared" si="137"/>
        <v>#REF!</v>
      </c>
      <c r="AD191" s="2" t="e">
        <f t="shared" si="138"/>
        <v>#REF!</v>
      </c>
      <c r="AE191" s="2" t="e">
        <f t="shared" si="139"/>
        <v>#REF!</v>
      </c>
      <c r="AF191" s="2" t="e">
        <f t="shared" si="140"/>
        <v>#REF!</v>
      </c>
      <c r="AG191" s="2" t="e">
        <f t="shared" si="141"/>
        <v>#REF!</v>
      </c>
      <c r="AH191" s="2" t="e">
        <f t="shared" si="142"/>
        <v>#REF!</v>
      </c>
      <c r="AJ191" s="2" t="e">
        <f>IF(#REF!="","",VLOOKUP(#REF!,$A$5:$C$173,3,))</f>
        <v>#REF!</v>
      </c>
      <c r="AK191" s="2" t="e">
        <f t="shared" si="143"/>
        <v>#REF!</v>
      </c>
      <c r="AL191" s="2" t="e">
        <f t="shared" si="144"/>
        <v>#REF!</v>
      </c>
      <c r="AM191" s="2" t="e">
        <f t="shared" si="144"/>
        <v>#REF!</v>
      </c>
      <c r="AN191" s="2" t="e">
        <f t="shared" si="144"/>
        <v>#REF!</v>
      </c>
      <c r="AO191" s="2" t="e">
        <f t="shared" si="144"/>
        <v>#REF!</v>
      </c>
      <c r="AP191" s="2" t="e">
        <f t="shared" si="144"/>
        <v>#REF!</v>
      </c>
      <c r="AQ191" s="2" t="e">
        <f t="shared" si="144"/>
        <v>#REF!</v>
      </c>
      <c r="AR191" s="2" t="e">
        <f t="shared" si="144"/>
        <v>#REF!</v>
      </c>
      <c r="BA191" s="66" t="str">
        <f t="shared" si="147"/>
        <v/>
      </c>
      <c r="BB191" s="67"/>
      <c r="BC191" s="68"/>
      <c r="BD191" s="68"/>
      <c r="BE191" s="69"/>
      <c r="BF191" s="73"/>
      <c r="BG191" s="72" t="str">
        <f t="shared" si="148"/>
        <v/>
      </c>
      <c r="BH191" s="72"/>
      <c r="BI191" s="72"/>
      <c r="BJ191" s="72" t="str">
        <f t="shared" si="149"/>
        <v/>
      </c>
      <c r="BK191" s="72" t="str">
        <f t="shared" si="150"/>
        <v/>
      </c>
      <c r="BL191" s="72" t="str">
        <f t="shared" si="151"/>
        <v/>
      </c>
      <c r="BN191" s="1" t="str">
        <f t="shared" si="124"/>
        <v/>
      </c>
      <c r="BO191" s="1">
        <f t="shared" si="125"/>
        <v>5</v>
      </c>
      <c r="BP191" s="1" t="str">
        <f t="shared" si="126"/>
        <v>F</v>
      </c>
      <c r="BQ191" s="1" t="str">
        <f t="shared" si="127"/>
        <v>0</v>
      </c>
      <c r="BT191" s="47"/>
      <c r="BU191" s="26"/>
      <c r="BV191" s="26"/>
      <c r="BW191" s="5"/>
      <c r="BX191" s="48"/>
      <c r="BY191" s="48"/>
      <c r="BZ191" s="48"/>
      <c r="CA191" s="48"/>
      <c r="CB191" s="48"/>
      <c r="CC191" s="48"/>
      <c r="CE191" s="48"/>
      <c r="CF191" s="48"/>
      <c r="CG191" s="48"/>
      <c r="CH191" s="48"/>
      <c r="CI191" s="48"/>
      <c r="CJ191" s="48"/>
      <c r="CM191" s="1" t="e">
        <f>IF('Nutritional Status'!#REF!="","",IF('Nutritional Status'!#REF!&gt;CT191,$CU$3,IF('Nutritional Status'!#REF!&gt;CR191,$CS$3,IF('Nutritional Status'!#REF!&gt;CP191,$CQ$3,$CP$3))))</f>
        <v>#REF!</v>
      </c>
      <c r="CN191" s="2">
        <v>86</v>
      </c>
      <c r="CO191" s="1" t="e">
        <f t="shared" si="122"/>
        <v>#REF!</v>
      </c>
      <c r="CP191" s="1" t="e">
        <f t="shared" si="130"/>
        <v>#REF!</v>
      </c>
      <c r="CQ191" s="1" t="e">
        <f t="shared" si="130"/>
        <v>#REF!</v>
      </c>
      <c r="CR191" s="1" t="e">
        <f t="shared" si="130"/>
        <v>#REF!</v>
      </c>
      <c r="CS191" s="1" t="e">
        <f t="shared" si="130"/>
        <v>#REF!</v>
      </c>
      <c r="CT191" s="1" t="e">
        <f t="shared" si="130"/>
        <v>#REF!</v>
      </c>
      <c r="CU191" s="1" t="e">
        <f t="shared" si="130"/>
        <v>#REF!</v>
      </c>
      <c r="CW191" s="2">
        <v>86</v>
      </c>
      <c r="CX191" s="1" t="e">
        <f t="shared" si="123"/>
        <v>#REF!</v>
      </c>
      <c r="CY191" s="1" t="e">
        <f t="shared" si="145"/>
        <v>#REF!</v>
      </c>
      <c r="CZ191" s="1" t="e">
        <f t="shared" si="145"/>
        <v>#REF!</v>
      </c>
      <c r="DA191" s="1" t="e">
        <f t="shared" si="145"/>
        <v>#REF!</v>
      </c>
      <c r="DB191" s="1" t="e">
        <f t="shared" si="145"/>
        <v>#REF!</v>
      </c>
      <c r="DC191" s="1" t="e">
        <f t="shared" si="145"/>
        <v>#REF!</v>
      </c>
      <c r="DD191" s="1" t="e">
        <f t="shared" si="145"/>
        <v>#REF!</v>
      </c>
    </row>
    <row r="192" ht="15" customHeight="1">
      <c r="A192" s="47"/>
      <c r="B192" s="26"/>
      <c r="C192" s="26"/>
      <c r="D192" s="5"/>
      <c r="E192" s="48"/>
      <c r="F192" s="48"/>
      <c r="G192" s="48"/>
      <c r="H192" s="48"/>
      <c r="I192" s="48"/>
      <c r="J192" s="48"/>
      <c r="K192" s="49"/>
      <c r="L192" s="49"/>
      <c r="M192" s="3"/>
      <c r="N192" s="48"/>
      <c r="O192" s="48"/>
      <c r="P192" s="49"/>
      <c r="Q192" s="49"/>
      <c r="R192" s="49"/>
      <c r="S192" s="49"/>
      <c r="T192" s="49"/>
      <c r="U192" s="49"/>
      <c r="Y192" s="2">
        <v>87</v>
      </c>
      <c r="Z192" s="2" t="e">
        <f t="shared" si="152"/>
        <v>#REF!</v>
      </c>
      <c r="AA192" s="2" t="e">
        <f t="shared" si="135"/>
        <v>#REF!</v>
      </c>
      <c r="AB192" s="2" t="e">
        <f t="shared" si="136"/>
        <v>#REF!</v>
      </c>
      <c r="AC192" s="2" t="e">
        <f t="shared" si="137"/>
        <v>#REF!</v>
      </c>
      <c r="AD192" s="2" t="e">
        <f t="shared" si="138"/>
        <v>#REF!</v>
      </c>
      <c r="AE192" s="2" t="e">
        <f t="shared" si="139"/>
        <v>#REF!</v>
      </c>
      <c r="AF192" s="2" t="e">
        <f t="shared" si="140"/>
        <v>#REF!</v>
      </c>
      <c r="AG192" s="2" t="e">
        <f t="shared" si="141"/>
        <v>#REF!</v>
      </c>
      <c r="AH192" s="2" t="e">
        <f t="shared" si="142"/>
        <v>#REF!</v>
      </c>
      <c r="AJ192" s="2" t="e">
        <f>IF(#REF!="","",VLOOKUP(#REF!,$A$5:$C$173,3,))</f>
        <v>#REF!</v>
      </c>
      <c r="AK192" s="2" t="e">
        <f t="shared" si="143"/>
        <v>#REF!</v>
      </c>
      <c r="AL192" s="2" t="e">
        <f t="shared" si="144"/>
        <v>#REF!</v>
      </c>
      <c r="AM192" s="2" t="e">
        <f t="shared" si="144"/>
        <v>#REF!</v>
      </c>
      <c r="AN192" s="2" t="e">
        <f t="shared" si="144"/>
        <v>#REF!</v>
      </c>
      <c r="AO192" s="2" t="e">
        <f t="shared" si="144"/>
        <v>#REF!</v>
      </c>
      <c r="AP192" s="2" t="e">
        <f t="shared" si="144"/>
        <v>#REF!</v>
      </c>
      <c r="AQ192" s="2" t="e">
        <f t="shared" si="144"/>
        <v>#REF!</v>
      </c>
      <c r="AR192" s="2" t="e">
        <f t="shared" si="144"/>
        <v>#REF!</v>
      </c>
      <c r="BA192" s="66" t="str">
        <f t="shared" si="147"/>
        <v/>
      </c>
      <c r="BB192" s="67"/>
      <c r="BC192" s="68"/>
      <c r="BD192" s="68"/>
      <c r="BE192" s="69"/>
      <c r="BF192" s="73"/>
      <c r="BG192" s="72" t="str">
        <f t="shared" si="148"/>
        <v/>
      </c>
      <c r="BH192" s="72"/>
      <c r="BI192" s="72"/>
      <c r="BJ192" s="72" t="str">
        <f t="shared" si="149"/>
        <v/>
      </c>
      <c r="BK192" s="72" t="str">
        <f t="shared" si="150"/>
        <v/>
      </c>
      <c r="BL192" s="72" t="str">
        <f t="shared" si="151"/>
        <v/>
      </c>
      <c r="BN192" s="1" t="str">
        <f t="shared" si="124"/>
        <v/>
      </c>
      <c r="BO192" s="1">
        <f t="shared" si="125"/>
        <v>5</v>
      </c>
      <c r="BP192" s="1" t="str">
        <f t="shared" si="126"/>
        <v>F</v>
      </c>
      <c r="BQ192" s="1" t="str">
        <f t="shared" si="127"/>
        <v>0</v>
      </c>
      <c r="BT192" s="47"/>
      <c r="BU192" s="26"/>
      <c r="BV192" s="26"/>
      <c r="BW192" s="5"/>
      <c r="BX192" s="48"/>
      <c r="BY192" s="48"/>
      <c r="BZ192" s="48"/>
      <c r="CA192" s="48"/>
      <c r="CB192" s="48"/>
      <c r="CC192" s="48"/>
      <c r="CE192" s="48"/>
      <c r="CF192" s="48"/>
      <c r="CG192" s="48"/>
      <c r="CH192" s="48"/>
      <c r="CI192" s="48"/>
      <c r="CJ192" s="48"/>
      <c r="CM192" s="1" t="e">
        <f>IF('Nutritional Status'!#REF!="","",IF('Nutritional Status'!#REF!&gt;CT192,$CU$3,IF('Nutritional Status'!#REF!&gt;CR192,$CS$3,IF('Nutritional Status'!#REF!&gt;CP192,$CQ$3,$CP$3))))</f>
        <v>#REF!</v>
      </c>
      <c r="CN192" s="2">
        <v>87</v>
      </c>
      <c r="CO192" s="1" t="e">
        <f t="shared" si="122"/>
        <v>#REF!</v>
      </c>
      <c r="CP192" s="1" t="e">
        <f t="shared" si="130"/>
        <v>#REF!</v>
      </c>
      <c r="CQ192" s="1" t="e">
        <f t="shared" si="130"/>
        <v>#REF!</v>
      </c>
      <c r="CR192" s="1" t="e">
        <f t="shared" si="130"/>
        <v>#REF!</v>
      </c>
      <c r="CS192" s="1" t="e">
        <f t="shared" si="130"/>
        <v>#REF!</v>
      </c>
      <c r="CT192" s="1" t="e">
        <f t="shared" si="130"/>
        <v>#REF!</v>
      </c>
      <c r="CU192" s="1" t="e">
        <f t="shared" si="130"/>
        <v>#REF!</v>
      </c>
      <c r="CW192" s="2">
        <v>87</v>
      </c>
      <c r="CX192" s="1" t="e">
        <f t="shared" si="123"/>
        <v>#REF!</v>
      </c>
      <c r="CY192" s="1" t="e">
        <f t="shared" si="145"/>
        <v>#REF!</v>
      </c>
      <c r="CZ192" s="1" t="e">
        <f t="shared" si="145"/>
        <v>#REF!</v>
      </c>
      <c r="DA192" s="1" t="e">
        <f t="shared" si="145"/>
        <v>#REF!</v>
      </c>
      <c r="DB192" s="1" t="e">
        <f t="shared" si="145"/>
        <v>#REF!</v>
      </c>
      <c r="DC192" s="1" t="e">
        <f t="shared" si="145"/>
        <v>#REF!</v>
      </c>
      <c r="DD192" s="1" t="e">
        <f t="shared" si="145"/>
        <v>#REF!</v>
      </c>
    </row>
    <row r="193" ht="15" customHeight="1">
      <c r="A193" s="47"/>
      <c r="B193" s="26"/>
      <c r="C193" s="26"/>
      <c r="D193" s="5"/>
      <c r="E193" s="48"/>
      <c r="F193" s="48"/>
      <c r="G193" s="48"/>
      <c r="H193" s="48"/>
      <c r="I193" s="48"/>
      <c r="J193" s="48"/>
      <c r="K193" s="49"/>
      <c r="L193" s="49"/>
      <c r="M193" s="3"/>
      <c r="N193" s="48"/>
      <c r="O193" s="48"/>
      <c r="P193" s="49"/>
      <c r="Q193" s="49"/>
      <c r="R193" s="49"/>
      <c r="S193" s="49"/>
      <c r="T193" s="49"/>
      <c r="U193" s="49"/>
      <c r="Y193" s="2">
        <v>88</v>
      </c>
      <c r="Z193" s="2" t="e">
        <f t="shared" si="152"/>
        <v>#REF!</v>
      </c>
      <c r="AA193" s="2" t="e">
        <f t="shared" si="135"/>
        <v>#REF!</v>
      </c>
      <c r="AB193" s="2" t="e">
        <f t="shared" si="136"/>
        <v>#REF!</v>
      </c>
      <c r="AC193" s="2" t="e">
        <f t="shared" si="137"/>
        <v>#REF!</v>
      </c>
      <c r="AD193" s="2" t="e">
        <f t="shared" si="138"/>
        <v>#REF!</v>
      </c>
      <c r="AE193" s="2" t="e">
        <f t="shared" si="139"/>
        <v>#REF!</v>
      </c>
      <c r="AF193" s="2" t="e">
        <f t="shared" si="140"/>
        <v>#REF!</v>
      </c>
      <c r="AG193" s="2" t="e">
        <f t="shared" si="141"/>
        <v>#REF!</v>
      </c>
      <c r="AH193" s="2" t="e">
        <f t="shared" si="142"/>
        <v>#REF!</v>
      </c>
      <c r="AJ193" s="2" t="e">
        <f>IF(#REF!="","",VLOOKUP(#REF!,$A$5:$C$173,3,))</f>
        <v>#REF!</v>
      </c>
      <c r="AK193" s="2" t="e">
        <f t="shared" si="143"/>
        <v>#REF!</v>
      </c>
      <c r="AL193" s="2" t="e">
        <f t="shared" si="144"/>
        <v>#REF!</v>
      </c>
      <c r="AM193" s="2" t="e">
        <f t="shared" si="144"/>
        <v>#REF!</v>
      </c>
      <c r="AN193" s="2" t="e">
        <f t="shared" si="144"/>
        <v>#REF!</v>
      </c>
      <c r="AO193" s="2" t="e">
        <f t="shared" si="144"/>
        <v>#REF!</v>
      </c>
      <c r="AP193" s="2" t="e">
        <f t="shared" si="144"/>
        <v>#REF!</v>
      </c>
      <c r="AQ193" s="2" t="e">
        <f t="shared" si="144"/>
        <v>#REF!</v>
      </c>
      <c r="AR193" s="2" t="e">
        <f t="shared" si="144"/>
        <v>#REF!</v>
      </c>
      <c r="BA193" s="66" t="str">
        <f t="shared" si="147"/>
        <v/>
      </c>
      <c r="BB193" s="67"/>
      <c r="BC193" s="68"/>
      <c r="BD193" s="68"/>
      <c r="BE193" s="69"/>
      <c r="BF193" s="73"/>
      <c r="BG193" s="72" t="str">
        <f t="shared" si="148"/>
        <v/>
      </c>
      <c r="BH193" s="72"/>
      <c r="BI193" s="72"/>
      <c r="BJ193" s="72" t="str">
        <f t="shared" si="149"/>
        <v/>
      </c>
      <c r="BK193" s="72" t="str">
        <f t="shared" si="150"/>
        <v/>
      </c>
      <c r="BL193" s="72" t="str">
        <f t="shared" si="151"/>
        <v/>
      </c>
      <c r="BN193" s="1" t="str">
        <f t="shared" si="124"/>
        <v/>
      </c>
      <c r="BO193" s="1">
        <f t="shared" si="125"/>
        <v>5</v>
      </c>
      <c r="BP193" s="1" t="str">
        <f t="shared" si="126"/>
        <v>F</v>
      </c>
      <c r="BQ193" s="1" t="str">
        <f t="shared" si="127"/>
        <v>0</v>
      </c>
      <c r="BT193" s="47"/>
      <c r="BU193" s="26"/>
      <c r="BV193" s="26"/>
      <c r="BW193" s="5"/>
      <c r="BX193" s="48"/>
      <c r="BY193" s="48"/>
      <c r="BZ193" s="48"/>
      <c r="CA193" s="48"/>
      <c r="CB193" s="48"/>
      <c r="CC193" s="48"/>
      <c r="CE193" s="48"/>
      <c r="CF193" s="48"/>
      <c r="CG193" s="48"/>
      <c r="CH193" s="48"/>
      <c r="CI193" s="48"/>
      <c r="CJ193" s="48"/>
      <c r="CM193" s="1" t="e">
        <f>IF('Nutritional Status'!#REF!="","",IF('Nutritional Status'!#REF!&gt;CT193,$CU$3,IF('Nutritional Status'!#REF!&gt;CR193,$CS$3,IF('Nutritional Status'!#REF!&gt;CP193,$CQ$3,$CP$3))))</f>
        <v>#REF!</v>
      </c>
      <c r="CN193" s="2">
        <v>88</v>
      </c>
      <c r="CO193" s="1" t="e">
        <f t="shared" si="122"/>
        <v>#REF!</v>
      </c>
      <c r="CP193" s="1" t="e">
        <f t="shared" ref="CP193:CU205" si="153">IF($CO193="","",VLOOKUP($CO193,$BV$5:$CJ$173,CP$1))</f>
        <v>#REF!</v>
      </c>
      <c r="CQ193" s="1" t="e">
        <f t="shared" si="153"/>
        <v>#REF!</v>
      </c>
      <c r="CR193" s="1" t="e">
        <f t="shared" si="153"/>
        <v>#REF!</v>
      </c>
      <c r="CS193" s="1" t="e">
        <f t="shared" si="153"/>
        <v>#REF!</v>
      </c>
      <c r="CT193" s="1" t="e">
        <f t="shared" si="153"/>
        <v>#REF!</v>
      </c>
      <c r="CU193" s="1" t="e">
        <f t="shared" si="153"/>
        <v>#REF!</v>
      </c>
      <c r="CW193" s="2">
        <v>88</v>
      </c>
      <c r="CX193" s="1" t="e">
        <f t="shared" si="123"/>
        <v>#REF!</v>
      </c>
      <c r="CY193" s="1" t="e">
        <f t="shared" si="145"/>
        <v>#REF!</v>
      </c>
      <c r="CZ193" s="1" t="e">
        <f t="shared" si="145"/>
        <v>#REF!</v>
      </c>
      <c r="DA193" s="1" t="e">
        <f t="shared" si="145"/>
        <v>#REF!</v>
      </c>
      <c r="DB193" s="1" t="e">
        <f t="shared" si="145"/>
        <v>#REF!</v>
      </c>
      <c r="DC193" s="1" t="e">
        <f t="shared" si="145"/>
        <v>#REF!</v>
      </c>
      <c r="DD193" s="1" t="e">
        <f t="shared" si="145"/>
        <v>#REF!</v>
      </c>
    </row>
    <row r="194" ht="15" customHeight="1">
      <c r="A194" s="47"/>
      <c r="B194" s="26"/>
      <c r="C194" s="26"/>
      <c r="D194" s="5"/>
      <c r="E194" s="48"/>
      <c r="F194" s="48"/>
      <c r="G194" s="48"/>
      <c r="H194" s="48"/>
      <c r="I194" s="48"/>
      <c r="J194" s="48"/>
      <c r="K194" s="49"/>
      <c r="L194" s="49"/>
      <c r="M194" s="3"/>
      <c r="N194" s="48"/>
      <c r="O194" s="48"/>
      <c r="P194" s="49"/>
      <c r="Q194" s="49"/>
      <c r="R194" s="49"/>
      <c r="S194" s="49"/>
      <c r="T194" s="49"/>
      <c r="U194" s="49"/>
      <c r="Y194" s="2">
        <v>89</v>
      </c>
      <c r="Z194" s="2" t="e">
        <f t="shared" si="152"/>
        <v>#REF!</v>
      </c>
      <c r="AA194" s="2" t="e">
        <f t="shared" si="135"/>
        <v>#REF!</v>
      </c>
      <c r="AB194" s="2" t="e">
        <f t="shared" si="136"/>
        <v>#REF!</v>
      </c>
      <c r="AC194" s="2" t="e">
        <f t="shared" si="137"/>
        <v>#REF!</v>
      </c>
      <c r="AD194" s="2" t="e">
        <f t="shared" si="138"/>
        <v>#REF!</v>
      </c>
      <c r="AE194" s="2" t="e">
        <f t="shared" si="139"/>
        <v>#REF!</v>
      </c>
      <c r="AF194" s="2" t="e">
        <f t="shared" si="140"/>
        <v>#REF!</v>
      </c>
      <c r="AG194" s="2" t="e">
        <f t="shared" si="141"/>
        <v>#REF!</v>
      </c>
      <c r="AH194" s="2" t="e">
        <f t="shared" si="142"/>
        <v>#REF!</v>
      </c>
      <c r="AJ194" s="2" t="e">
        <f>IF(#REF!="","",VLOOKUP(#REF!,$A$5:$C$173,3,))</f>
        <v>#REF!</v>
      </c>
      <c r="AK194" s="2" t="e">
        <f t="shared" si="143"/>
        <v>#REF!</v>
      </c>
      <c r="AL194" s="2" t="e">
        <f t="shared" si="144"/>
        <v>#REF!</v>
      </c>
      <c r="AM194" s="2" t="e">
        <f t="shared" si="144"/>
        <v>#REF!</v>
      </c>
      <c r="AN194" s="2" t="e">
        <f t="shared" si="144"/>
        <v>#REF!</v>
      </c>
      <c r="AO194" s="2" t="e">
        <f t="shared" si="144"/>
        <v>#REF!</v>
      </c>
      <c r="AP194" s="2" t="e">
        <f t="shared" si="144"/>
        <v>#REF!</v>
      </c>
      <c r="AQ194" s="2" t="e">
        <f t="shared" si="144"/>
        <v>#REF!</v>
      </c>
      <c r="AR194" s="2" t="e">
        <f t="shared" si="144"/>
        <v>#REF!</v>
      </c>
      <c r="BA194" s="66" t="str">
        <f t="shared" si="147"/>
        <v/>
      </c>
      <c r="BB194" s="67"/>
      <c r="BC194" s="68"/>
      <c r="BD194" s="68"/>
      <c r="BE194" s="69"/>
      <c r="BF194" s="73"/>
      <c r="BG194" s="72" t="str">
        <f t="shared" si="148"/>
        <v/>
      </c>
      <c r="BH194" s="72"/>
      <c r="BI194" s="72"/>
      <c r="BJ194" s="72" t="str">
        <f t="shared" si="149"/>
        <v/>
      </c>
      <c r="BK194" s="72" t="str">
        <f t="shared" si="150"/>
        <v/>
      </c>
      <c r="BL194" s="72" t="str">
        <f t="shared" si="151"/>
        <v/>
      </c>
      <c r="BN194" s="1" t="str">
        <f t="shared" si="124"/>
        <v/>
      </c>
      <c r="BO194" s="1">
        <f t="shared" si="125"/>
        <v>5</v>
      </c>
      <c r="BP194" s="1" t="str">
        <f t="shared" si="126"/>
        <v>F</v>
      </c>
      <c r="BQ194" s="1" t="str">
        <f t="shared" si="127"/>
        <v>0</v>
      </c>
      <c r="BT194" s="47"/>
      <c r="BU194" s="26"/>
      <c r="BV194" s="26"/>
      <c r="BW194" s="5"/>
      <c r="BX194" s="48"/>
      <c r="BY194" s="48"/>
      <c r="BZ194" s="48"/>
      <c r="CA194" s="48"/>
      <c r="CB194" s="48"/>
      <c r="CC194" s="48"/>
      <c r="CE194" s="48"/>
      <c r="CF194" s="48"/>
      <c r="CG194" s="48"/>
      <c r="CH194" s="48"/>
      <c r="CI194" s="48"/>
      <c r="CJ194" s="48"/>
      <c r="CM194" s="1" t="e">
        <f>IF('Nutritional Status'!#REF!="","",IF('Nutritional Status'!#REF!&gt;CT194,$CU$3,IF('Nutritional Status'!#REF!&gt;CR194,$CS$3,IF('Nutritional Status'!#REF!&gt;CP194,$CQ$3,$CP$3))))</f>
        <v>#REF!</v>
      </c>
      <c r="CN194" s="2">
        <v>89</v>
      </c>
      <c r="CO194" s="1" t="e">
        <f t="shared" si="122"/>
        <v>#REF!</v>
      </c>
      <c r="CP194" s="1" t="e">
        <f t="shared" si="153"/>
        <v>#REF!</v>
      </c>
      <c r="CQ194" s="1" t="e">
        <f t="shared" si="153"/>
        <v>#REF!</v>
      </c>
      <c r="CR194" s="1" t="e">
        <f t="shared" si="153"/>
        <v>#REF!</v>
      </c>
      <c r="CS194" s="1" t="e">
        <f t="shared" si="153"/>
        <v>#REF!</v>
      </c>
      <c r="CT194" s="1" t="e">
        <f t="shared" si="153"/>
        <v>#REF!</v>
      </c>
      <c r="CU194" s="1" t="e">
        <f t="shared" si="153"/>
        <v>#REF!</v>
      </c>
      <c r="CW194" s="2">
        <v>89</v>
      </c>
      <c r="CX194" s="1" t="e">
        <f t="shared" si="123"/>
        <v>#REF!</v>
      </c>
      <c r="CY194" s="1" t="e">
        <f t="shared" si="145"/>
        <v>#REF!</v>
      </c>
      <c r="CZ194" s="1" t="e">
        <f t="shared" si="145"/>
        <v>#REF!</v>
      </c>
      <c r="DA194" s="1" t="e">
        <f t="shared" si="145"/>
        <v>#REF!</v>
      </c>
      <c r="DB194" s="1" t="e">
        <f t="shared" si="145"/>
        <v>#REF!</v>
      </c>
      <c r="DC194" s="1" t="e">
        <f t="shared" si="145"/>
        <v>#REF!</v>
      </c>
      <c r="DD194" s="1" t="e">
        <f t="shared" si="145"/>
        <v>#REF!</v>
      </c>
    </row>
    <row r="195" ht="15" customHeight="1">
      <c r="A195" s="47"/>
      <c r="B195" s="26"/>
      <c r="C195" s="26"/>
      <c r="D195" s="5"/>
      <c r="E195" s="48"/>
      <c r="F195" s="48"/>
      <c r="G195" s="48"/>
      <c r="H195" s="48"/>
      <c r="I195" s="48"/>
      <c r="J195" s="48"/>
      <c r="K195" s="49"/>
      <c r="L195" s="49"/>
      <c r="M195" s="3"/>
      <c r="N195" s="48"/>
      <c r="O195" s="48"/>
      <c r="P195" s="49"/>
      <c r="Q195" s="49"/>
      <c r="R195" s="49"/>
      <c r="S195" s="49"/>
      <c r="T195" s="49"/>
      <c r="U195" s="49"/>
      <c r="Y195" s="2">
        <v>90</v>
      </c>
      <c r="Z195" s="2" t="e">
        <f t="shared" si="152"/>
        <v>#REF!</v>
      </c>
      <c r="AA195" s="2" t="e">
        <f t="shared" si="135"/>
        <v>#REF!</v>
      </c>
      <c r="AB195" s="2" t="e">
        <f t="shared" si="136"/>
        <v>#REF!</v>
      </c>
      <c r="AC195" s="2" t="e">
        <f t="shared" si="137"/>
        <v>#REF!</v>
      </c>
      <c r="AD195" s="2" t="e">
        <f t="shared" si="138"/>
        <v>#REF!</v>
      </c>
      <c r="AE195" s="2" t="e">
        <f t="shared" si="139"/>
        <v>#REF!</v>
      </c>
      <c r="AF195" s="2" t="e">
        <f t="shared" si="140"/>
        <v>#REF!</v>
      </c>
      <c r="AG195" s="2" t="e">
        <f t="shared" si="141"/>
        <v>#REF!</v>
      </c>
      <c r="AH195" s="2" t="e">
        <f t="shared" si="142"/>
        <v>#REF!</v>
      </c>
      <c r="AJ195" s="2" t="e">
        <f>IF(#REF!="","",VLOOKUP(#REF!,$A$5:$C$173,3,))</f>
        <v>#REF!</v>
      </c>
      <c r="AK195" s="2" t="e">
        <f t="shared" si="143"/>
        <v>#REF!</v>
      </c>
      <c r="AL195" s="2" t="e">
        <f t="shared" si="144"/>
        <v>#REF!</v>
      </c>
      <c r="AM195" s="2" t="e">
        <f t="shared" si="144"/>
        <v>#REF!</v>
      </c>
      <c r="AN195" s="2" t="e">
        <f t="shared" si="144"/>
        <v>#REF!</v>
      </c>
      <c r="AO195" s="2" t="e">
        <f t="shared" si="144"/>
        <v>#REF!</v>
      </c>
      <c r="AP195" s="2" t="e">
        <f t="shared" si="144"/>
        <v>#REF!</v>
      </c>
      <c r="AQ195" s="2" t="e">
        <f t="shared" si="144"/>
        <v>#REF!</v>
      </c>
      <c r="AR195" s="2" t="e">
        <f t="shared" si="144"/>
        <v>#REF!</v>
      </c>
      <c r="BA195" s="66" t="str">
        <f t="shared" si="147"/>
        <v/>
      </c>
      <c r="BB195" s="67"/>
      <c r="BC195" s="68"/>
      <c r="BD195" s="68"/>
      <c r="BE195" s="69"/>
      <c r="BF195" s="73"/>
      <c r="BG195" s="72" t="str">
        <f t="shared" si="148"/>
        <v/>
      </c>
      <c r="BH195" s="72"/>
      <c r="BI195" s="72"/>
      <c r="BJ195" s="72" t="str">
        <f t="shared" si="149"/>
        <v/>
      </c>
      <c r="BK195" s="72" t="str">
        <f t="shared" si="150"/>
        <v/>
      </c>
      <c r="BL195" s="72" t="str">
        <f t="shared" si="151"/>
        <v/>
      </c>
      <c r="BN195" s="1" t="str">
        <f t="shared" si="124"/>
        <v/>
      </c>
      <c r="BO195" s="1">
        <f t="shared" si="125"/>
        <v>5</v>
      </c>
      <c r="BP195" s="1" t="str">
        <f t="shared" si="126"/>
        <v>F</v>
      </c>
      <c r="BQ195" s="1" t="str">
        <f t="shared" si="127"/>
        <v>0</v>
      </c>
      <c r="BT195" s="47"/>
      <c r="BU195" s="26"/>
      <c r="BV195" s="26"/>
      <c r="BW195" s="5"/>
      <c r="BX195" s="48"/>
      <c r="BY195" s="48"/>
      <c r="BZ195" s="48"/>
      <c r="CA195" s="48"/>
      <c r="CB195" s="48"/>
      <c r="CC195" s="48"/>
      <c r="CE195" s="48"/>
      <c r="CF195" s="48"/>
      <c r="CG195" s="48"/>
      <c r="CH195" s="48"/>
      <c r="CI195" s="48"/>
      <c r="CJ195" s="48"/>
      <c r="CM195" s="1" t="e">
        <f>IF('Nutritional Status'!#REF!="","",IF('Nutritional Status'!#REF!&gt;CT195,$CU$3,IF('Nutritional Status'!#REF!&gt;CR195,$CS$3,IF('Nutritional Status'!#REF!&gt;CP195,$CQ$3,$CP$3))))</f>
        <v>#REF!</v>
      </c>
      <c r="CN195" s="2">
        <v>90</v>
      </c>
      <c r="CO195" s="1" t="e">
        <f t="shared" si="122"/>
        <v>#REF!</v>
      </c>
      <c r="CP195" s="1" t="e">
        <f t="shared" si="153"/>
        <v>#REF!</v>
      </c>
      <c r="CQ195" s="1" t="e">
        <f t="shared" si="153"/>
        <v>#REF!</v>
      </c>
      <c r="CR195" s="1" t="e">
        <f t="shared" si="153"/>
        <v>#REF!</v>
      </c>
      <c r="CS195" s="1" t="e">
        <f t="shared" si="153"/>
        <v>#REF!</v>
      </c>
      <c r="CT195" s="1" t="e">
        <f t="shared" si="153"/>
        <v>#REF!</v>
      </c>
      <c r="CU195" s="1" t="e">
        <f t="shared" si="153"/>
        <v>#REF!</v>
      </c>
      <c r="CW195" s="2">
        <v>90</v>
      </c>
      <c r="CX195" s="1" t="e">
        <f t="shared" si="123"/>
        <v>#REF!</v>
      </c>
      <c r="CY195" s="1" t="e">
        <f t="shared" si="145"/>
        <v>#REF!</v>
      </c>
      <c r="CZ195" s="1" t="e">
        <f t="shared" si="145"/>
        <v>#REF!</v>
      </c>
      <c r="DA195" s="1" t="e">
        <f t="shared" si="145"/>
        <v>#REF!</v>
      </c>
      <c r="DB195" s="1" t="e">
        <f t="shared" si="145"/>
        <v>#REF!</v>
      </c>
      <c r="DC195" s="1" t="e">
        <f t="shared" si="145"/>
        <v>#REF!</v>
      </c>
      <c r="DD195" s="1" t="e">
        <f t="shared" si="145"/>
        <v>#REF!</v>
      </c>
    </row>
    <row r="196" ht="15" customHeight="1">
      <c r="A196" s="47"/>
      <c r="B196" s="26"/>
      <c r="C196" s="26"/>
      <c r="D196" s="5"/>
      <c r="E196" s="48"/>
      <c r="F196" s="48"/>
      <c r="G196" s="48"/>
      <c r="H196" s="48"/>
      <c r="I196" s="48"/>
      <c r="J196" s="48"/>
      <c r="K196" s="49"/>
      <c r="L196" s="49"/>
      <c r="M196" s="3"/>
      <c r="N196" s="48"/>
      <c r="O196" s="48"/>
      <c r="P196" s="49"/>
      <c r="Q196" s="49"/>
      <c r="R196" s="49"/>
      <c r="S196" s="49"/>
      <c r="T196" s="49"/>
      <c r="U196" s="49"/>
      <c r="Y196" s="2">
        <v>91</v>
      </c>
      <c r="Z196" s="2" t="e">
        <f t="shared" si="152"/>
        <v>#REF!</v>
      </c>
      <c r="AA196" s="2" t="e">
        <f t="shared" si="135"/>
        <v>#REF!</v>
      </c>
      <c r="AB196" s="2" t="e">
        <f t="shared" si="136"/>
        <v>#REF!</v>
      </c>
      <c r="AC196" s="2" t="e">
        <f t="shared" si="137"/>
        <v>#REF!</v>
      </c>
      <c r="AD196" s="2" t="e">
        <f t="shared" si="138"/>
        <v>#REF!</v>
      </c>
      <c r="AE196" s="2" t="e">
        <f t="shared" si="139"/>
        <v>#REF!</v>
      </c>
      <c r="AF196" s="2" t="e">
        <f t="shared" si="140"/>
        <v>#REF!</v>
      </c>
      <c r="AG196" s="2" t="e">
        <f t="shared" si="141"/>
        <v>#REF!</v>
      </c>
      <c r="AH196" s="2" t="e">
        <f t="shared" si="142"/>
        <v>#REF!</v>
      </c>
      <c r="AJ196" s="2" t="e">
        <f>IF(#REF!="","",VLOOKUP(#REF!,$A$5:$C$173,3,))</f>
        <v>#REF!</v>
      </c>
      <c r="AK196" s="2" t="e">
        <f t="shared" si="143"/>
        <v>#REF!</v>
      </c>
      <c r="AL196" s="2" t="e">
        <f t="shared" si="144"/>
        <v>#REF!</v>
      </c>
      <c r="AM196" s="2" t="e">
        <f t="shared" si="144"/>
        <v>#REF!</v>
      </c>
      <c r="AN196" s="2" t="e">
        <f t="shared" si="144"/>
        <v>#REF!</v>
      </c>
      <c r="AO196" s="2" t="e">
        <f t="shared" si="144"/>
        <v>#REF!</v>
      </c>
      <c r="AP196" s="2" t="e">
        <f t="shared" si="144"/>
        <v>#REF!</v>
      </c>
      <c r="AQ196" s="2" t="e">
        <f t="shared" si="144"/>
        <v>#REF!</v>
      </c>
      <c r="AR196" s="2" t="e">
        <f t="shared" si="144"/>
        <v>#REF!</v>
      </c>
      <c r="BA196" s="66" t="str">
        <f t="shared" si="147"/>
        <v/>
      </c>
      <c r="BB196" s="67"/>
      <c r="BC196" s="68"/>
      <c r="BD196" s="68"/>
      <c r="BE196" s="69"/>
      <c r="BF196" s="73"/>
      <c r="BG196" s="72" t="str">
        <f t="shared" si="148"/>
        <v/>
      </c>
      <c r="BH196" s="72"/>
      <c r="BI196" s="72"/>
      <c r="BJ196" s="72" t="str">
        <f t="shared" si="149"/>
        <v/>
      </c>
      <c r="BK196" s="72" t="str">
        <f t="shared" si="150"/>
        <v/>
      </c>
      <c r="BL196" s="72" t="str">
        <f t="shared" si="151"/>
        <v/>
      </c>
      <c r="BN196" s="1" t="str">
        <f t="shared" si="124"/>
        <v/>
      </c>
      <c r="BO196" s="1">
        <f t="shared" si="125"/>
        <v>5</v>
      </c>
      <c r="BP196" s="1" t="str">
        <f t="shared" si="126"/>
        <v>F</v>
      </c>
      <c r="BQ196" s="1" t="str">
        <f t="shared" si="127"/>
        <v>0</v>
      </c>
      <c r="BT196" s="47"/>
      <c r="BU196" s="26"/>
      <c r="BV196" s="26"/>
      <c r="BW196" s="5"/>
      <c r="BX196" s="48"/>
      <c r="BY196" s="48"/>
      <c r="BZ196" s="48"/>
      <c r="CA196" s="48"/>
      <c r="CB196" s="48"/>
      <c r="CC196" s="48"/>
      <c r="CE196" s="48"/>
      <c r="CF196" s="48"/>
      <c r="CG196" s="48"/>
      <c r="CH196" s="48"/>
      <c r="CI196" s="48"/>
      <c r="CJ196" s="48"/>
      <c r="CM196" s="1" t="e">
        <f>IF('Nutritional Status'!#REF!="","",IF('Nutritional Status'!#REF!&gt;CT196,$CU$3,IF('Nutritional Status'!#REF!&gt;CR196,$CS$3,IF('Nutritional Status'!#REF!&gt;CP196,$CQ$3,$CP$3))))</f>
        <v>#REF!</v>
      </c>
      <c r="CN196" s="2">
        <v>91</v>
      </c>
      <c r="CO196" s="1" t="e">
        <f t="shared" si="122"/>
        <v>#REF!</v>
      </c>
      <c r="CP196" s="1" t="e">
        <f t="shared" si="153"/>
        <v>#REF!</v>
      </c>
      <c r="CQ196" s="1" t="e">
        <f t="shared" si="153"/>
        <v>#REF!</v>
      </c>
      <c r="CR196" s="1" t="e">
        <f t="shared" si="153"/>
        <v>#REF!</v>
      </c>
      <c r="CS196" s="1" t="e">
        <f t="shared" si="153"/>
        <v>#REF!</v>
      </c>
      <c r="CT196" s="1" t="e">
        <f t="shared" si="153"/>
        <v>#REF!</v>
      </c>
      <c r="CU196" s="1" t="e">
        <f t="shared" si="153"/>
        <v>#REF!</v>
      </c>
      <c r="CW196" s="2">
        <v>91</v>
      </c>
      <c r="CX196" s="1" t="e">
        <f t="shared" si="123"/>
        <v>#REF!</v>
      </c>
      <c r="CY196" s="1" t="e">
        <f t="shared" si="145"/>
        <v>#REF!</v>
      </c>
      <c r="CZ196" s="1" t="e">
        <f t="shared" si="145"/>
        <v>#REF!</v>
      </c>
      <c r="DA196" s="1" t="e">
        <f t="shared" si="145"/>
        <v>#REF!</v>
      </c>
      <c r="DB196" s="1" t="e">
        <f t="shared" si="145"/>
        <v>#REF!</v>
      </c>
      <c r="DC196" s="1" t="e">
        <f t="shared" si="145"/>
        <v>#REF!</v>
      </c>
      <c r="DD196" s="1" t="e">
        <f t="shared" si="145"/>
        <v>#REF!</v>
      </c>
    </row>
    <row r="197" ht="15" customHeight="1">
      <c r="A197" s="47"/>
      <c r="B197" s="26"/>
      <c r="C197" s="26"/>
      <c r="D197" s="5"/>
      <c r="E197" s="48"/>
      <c r="F197" s="48"/>
      <c r="G197" s="48"/>
      <c r="H197" s="48"/>
      <c r="I197" s="48"/>
      <c r="J197" s="48"/>
      <c r="K197" s="49"/>
      <c r="L197" s="49"/>
      <c r="M197" s="3"/>
      <c r="N197" s="48"/>
      <c r="O197" s="48"/>
      <c r="P197" s="49"/>
      <c r="Q197" s="49"/>
      <c r="R197" s="49"/>
      <c r="S197" s="49"/>
      <c r="T197" s="49"/>
      <c r="U197" s="49"/>
      <c r="Y197" s="2">
        <v>92</v>
      </c>
      <c r="Z197" s="2" t="e">
        <f t="shared" si="152"/>
        <v>#REF!</v>
      </c>
      <c r="AA197" s="2" t="e">
        <f t="shared" si="135"/>
        <v>#REF!</v>
      </c>
      <c r="AB197" s="2" t="e">
        <f t="shared" si="136"/>
        <v>#REF!</v>
      </c>
      <c r="AC197" s="2" t="e">
        <f t="shared" si="137"/>
        <v>#REF!</v>
      </c>
      <c r="AD197" s="2" t="e">
        <f t="shared" si="138"/>
        <v>#REF!</v>
      </c>
      <c r="AE197" s="2" t="e">
        <f t="shared" si="139"/>
        <v>#REF!</v>
      </c>
      <c r="AF197" s="2" t="e">
        <f t="shared" si="140"/>
        <v>#REF!</v>
      </c>
      <c r="AG197" s="2" t="e">
        <f t="shared" si="141"/>
        <v>#REF!</v>
      </c>
      <c r="AH197" s="2" t="e">
        <f t="shared" si="142"/>
        <v>#REF!</v>
      </c>
      <c r="AJ197" s="2" t="e">
        <f>IF(#REF!="","",VLOOKUP(#REF!,$A$5:$C$173,3,))</f>
        <v>#REF!</v>
      </c>
      <c r="AK197" s="2" t="e">
        <f t="shared" si="143"/>
        <v>#REF!</v>
      </c>
      <c r="AL197" s="2" t="e">
        <f t="shared" si="144"/>
        <v>#REF!</v>
      </c>
      <c r="AM197" s="2" t="e">
        <f t="shared" si="144"/>
        <v>#REF!</v>
      </c>
      <c r="AN197" s="2" t="e">
        <f t="shared" si="144"/>
        <v>#REF!</v>
      </c>
      <c r="AO197" s="2" t="e">
        <f t="shared" si="144"/>
        <v>#REF!</v>
      </c>
      <c r="AP197" s="2" t="e">
        <f t="shared" si="144"/>
        <v>#REF!</v>
      </c>
      <c r="AQ197" s="2" t="e">
        <f t="shared" si="144"/>
        <v>#REF!</v>
      </c>
      <c r="AR197" s="2" t="e">
        <f t="shared" si="144"/>
        <v>#REF!</v>
      </c>
      <c r="BA197" s="66" t="str">
        <f t="shared" si="147"/>
        <v/>
      </c>
      <c r="BB197" s="67"/>
      <c r="BC197" s="68"/>
      <c r="BD197" s="68"/>
      <c r="BE197" s="69"/>
      <c r="BF197" s="73"/>
      <c r="BG197" s="72" t="str">
        <f t="shared" si="148"/>
        <v/>
      </c>
      <c r="BH197" s="72"/>
      <c r="BI197" s="72"/>
      <c r="BJ197" s="72" t="str">
        <f t="shared" si="149"/>
        <v/>
      </c>
      <c r="BK197" s="72" t="str">
        <f t="shared" si="150"/>
        <v/>
      </c>
      <c r="BL197" s="72" t="str">
        <f t="shared" si="151"/>
        <v/>
      </c>
      <c r="BN197" s="1" t="str">
        <f t="shared" si="124"/>
        <v/>
      </c>
      <c r="BO197" s="1">
        <f t="shared" si="125"/>
        <v>5</v>
      </c>
      <c r="BP197" s="1" t="str">
        <f t="shared" si="126"/>
        <v>F</v>
      </c>
      <c r="BQ197" s="1" t="str">
        <f t="shared" si="127"/>
        <v>0</v>
      </c>
      <c r="BT197" s="47"/>
      <c r="BU197" s="26"/>
      <c r="BV197" s="26"/>
      <c r="BW197" s="5"/>
      <c r="BX197" s="48"/>
      <c r="BY197" s="48"/>
      <c r="BZ197" s="48"/>
      <c r="CA197" s="48"/>
      <c r="CB197" s="48"/>
      <c r="CC197" s="48"/>
      <c r="CE197" s="48"/>
      <c r="CF197" s="48"/>
      <c r="CG197" s="48"/>
      <c r="CH197" s="48"/>
      <c r="CI197" s="48"/>
      <c r="CJ197" s="48"/>
      <c r="CM197" s="1" t="e">
        <f>IF('Nutritional Status'!#REF!="","",IF('Nutritional Status'!#REF!&gt;CT197,$CU$3,IF('Nutritional Status'!#REF!&gt;CR197,$CS$3,IF('Nutritional Status'!#REF!&gt;CP197,$CQ$3,$CP$3))))</f>
        <v>#REF!</v>
      </c>
      <c r="CN197" s="2">
        <v>92</v>
      </c>
      <c r="CO197" s="1" t="e">
        <f t="shared" si="122"/>
        <v>#REF!</v>
      </c>
      <c r="CP197" s="1" t="e">
        <f t="shared" si="153"/>
        <v>#REF!</v>
      </c>
      <c r="CQ197" s="1" t="e">
        <f t="shared" si="153"/>
        <v>#REF!</v>
      </c>
      <c r="CR197" s="1" t="e">
        <f t="shared" si="153"/>
        <v>#REF!</v>
      </c>
      <c r="CS197" s="1" t="e">
        <f t="shared" si="153"/>
        <v>#REF!</v>
      </c>
      <c r="CT197" s="1" t="e">
        <f t="shared" si="153"/>
        <v>#REF!</v>
      </c>
      <c r="CU197" s="1" t="e">
        <f t="shared" si="153"/>
        <v>#REF!</v>
      </c>
      <c r="CW197" s="2">
        <v>92</v>
      </c>
      <c r="CX197" s="1" t="e">
        <f t="shared" si="123"/>
        <v>#REF!</v>
      </c>
      <c r="CY197" s="1" t="e">
        <f t="shared" si="145"/>
        <v>#REF!</v>
      </c>
      <c r="CZ197" s="1" t="e">
        <f t="shared" si="145"/>
        <v>#REF!</v>
      </c>
      <c r="DA197" s="1" t="e">
        <f t="shared" si="145"/>
        <v>#REF!</v>
      </c>
      <c r="DB197" s="1" t="e">
        <f t="shared" si="145"/>
        <v>#REF!</v>
      </c>
      <c r="DC197" s="1" t="e">
        <f t="shared" si="145"/>
        <v>#REF!</v>
      </c>
      <c r="DD197" s="1" t="e">
        <f t="shared" si="145"/>
        <v>#REF!</v>
      </c>
    </row>
    <row r="198" ht="15" customHeight="1">
      <c r="A198" s="47"/>
      <c r="B198" s="26"/>
      <c r="C198" s="26"/>
      <c r="D198" s="5"/>
      <c r="E198" s="48"/>
      <c r="F198" s="48"/>
      <c r="G198" s="48"/>
      <c r="H198" s="48"/>
      <c r="I198" s="48"/>
      <c r="J198" s="48"/>
      <c r="K198" s="49"/>
      <c r="L198" s="49"/>
      <c r="M198" s="3"/>
      <c r="N198" s="48"/>
      <c r="O198" s="48"/>
      <c r="P198" s="49"/>
      <c r="Q198" s="49"/>
      <c r="R198" s="49"/>
      <c r="S198" s="49"/>
      <c r="T198" s="49"/>
      <c r="U198" s="49"/>
      <c r="Y198" s="2">
        <v>93</v>
      </c>
      <c r="Z198" s="2" t="e">
        <f t="shared" si="152"/>
        <v>#REF!</v>
      </c>
      <c r="AA198" s="2" t="e">
        <f t="shared" si="135"/>
        <v>#REF!</v>
      </c>
      <c r="AB198" s="2" t="e">
        <f t="shared" si="136"/>
        <v>#REF!</v>
      </c>
      <c r="AC198" s="2" t="e">
        <f t="shared" si="137"/>
        <v>#REF!</v>
      </c>
      <c r="AD198" s="2" t="e">
        <f t="shared" si="138"/>
        <v>#REF!</v>
      </c>
      <c r="AE198" s="2" t="e">
        <f t="shared" si="139"/>
        <v>#REF!</v>
      </c>
      <c r="AF198" s="2" t="e">
        <f t="shared" si="140"/>
        <v>#REF!</v>
      </c>
      <c r="AG198" s="2" t="e">
        <f t="shared" si="141"/>
        <v>#REF!</v>
      </c>
      <c r="AH198" s="2" t="e">
        <f t="shared" si="142"/>
        <v>#REF!</v>
      </c>
      <c r="AJ198" s="2" t="e">
        <f>IF(#REF!="","",VLOOKUP(#REF!,$A$5:$C$173,3,))</f>
        <v>#REF!</v>
      </c>
      <c r="AK198" s="2" t="e">
        <f t="shared" si="143"/>
        <v>#REF!</v>
      </c>
      <c r="AL198" s="2" t="e">
        <f t="shared" si="144"/>
        <v>#REF!</v>
      </c>
      <c r="AM198" s="2" t="e">
        <f t="shared" si="144"/>
        <v>#REF!</v>
      </c>
      <c r="AN198" s="2" t="e">
        <f t="shared" si="144"/>
        <v>#REF!</v>
      </c>
      <c r="AO198" s="2" t="e">
        <f t="shared" si="144"/>
        <v>#REF!</v>
      </c>
      <c r="AP198" s="2" t="e">
        <f t="shared" si="144"/>
        <v>#REF!</v>
      </c>
      <c r="AQ198" s="2" t="e">
        <f t="shared" si="144"/>
        <v>#REF!</v>
      </c>
      <c r="AR198" s="2" t="e">
        <f t="shared" si="144"/>
        <v>#REF!</v>
      </c>
      <c r="BA198" s="66" t="str">
        <f t="shared" si="147"/>
        <v/>
      </c>
      <c r="BB198" s="67"/>
      <c r="BC198" s="68"/>
      <c r="BD198" s="68"/>
      <c r="BE198" s="69"/>
      <c r="BF198" s="73"/>
      <c r="BG198" s="72" t="str">
        <f t="shared" si="148"/>
        <v/>
      </c>
      <c r="BH198" s="72"/>
      <c r="BI198" s="72"/>
      <c r="BJ198" s="72" t="str">
        <f t="shared" si="149"/>
        <v/>
      </c>
      <c r="BK198" s="72" t="str">
        <f t="shared" si="150"/>
        <v/>
      </c>
      <c r="BL198" s="72" t="str">
        <f t="shared" si="151"/>
        <v/>
      </c>
      <c r="BN198" s="1" t="str">
        <f t="shared" si="124"/>
        <v/>
      </c>
      <c r="BO198" s="1">
        <f t="shared" si="125"/>
        <v>5</v>
      </c>
      <c r="BP198" s="1" t="str">
        <f t="shared" si="126"/>
        <v>F</v>
      </c>
      <c r="BQ198" s="1" t="str">
        <f t="shared" si="127"/>
        <v>0</v>
      </c>
      <c r="BT198" s="47"/>
      <c r="BU198" s="26"/>
      <c r="BV198" s="26"/>
      <c r="BW198" s="5"/>
      <c r="BX198" s="48"/>
      <c r="BY198" s="48"/>
      <c r="BZ198" s="48"/>
      <c r="CA198" s="48"/>
      <c r="CB198" s="48"/>
      <c r="CC198" s="48"/>
      <c r="CE198" s="48"/>
      <c r="CF198" s="48"/>
      <c r="CG198" s="48"/>
      <c r="CH198" s="48"/>
      <c r="CI198" s="48"/>
      <c r="CJ198" s="48"/>
      <c r="CM198" s="1" t="e">
        <f>IF('Nutritional Status'!#REF!="","",IF('Nutritional Status'!#REF!&gt;CT198,$CU$3,IF('Nutritional Status'!#REF!&gt;CR198,$CS$3,IF('Nutritional Status'!#REF!&gt;CP198,$CQ$3,$CP$3))))</f>
        <v>#REF!</v>
      </c>
      <c r="CN198" s="2">
        <v>93</v>
      </c>
      <c r="CO198" s="1" t="e">
        <f t="shared" ref="CO198:CO205" si="154">Z198</f>
        <v>#REF!</v>
      </c>
      <c r="CP198" s="1" t="e">
        <f t="shared" si="153"/>
        <v>#REF!</v>
      </c>
      <c r="CQ198" s="1" t="e">
        <f t="shared" si="153"/>
        <v>#REF!</v>
      </c>
      <c r="CR198" s="1" t="e">
        <f t="shared" si="153"/>
        <v>#REF!</v>
      </c>
      <c r="CS198" s="1" t="e">
        <f t="shared" si="153"/>
        <v>#REF!</v>
      </c>
      <c r="CT198" s="1" t="e">
        <f t="shared" si="153"/>
        <v>#REF!</v>
      </c>
      <c r="CU198" s="1" t="e">
        <f t="shared" si="153"/>
        <v>#REF!</v>
      </c>
      <c r="CW198" s="2">
        <v>93</v>
      </c>
      <c r="CX198" s="1" t="e">
        <f t="shared" ref="CX198:CX205" si="155">AJ198</f>
        <v>#REF!</v>
      </c>
      <c r="CY198" s="1" t="e">
        <f t="shared" si="145"/>
        <v>#REF!</v>
      </c>
      <c r="CZ198" s="1" t="e">
        <f t="shared" si="145"/>
        <v>#REF!</v>
      </c>
      <c r="DA198" s="1" t="e">
        <f t="shared" si="145"/>
        <v>#REF!</v>
      </c>
      <c r="DB198" s="1" t="e">
        <f t="shared" si="145"/>
        <v>#REF!</v>
      </c>
      <c r="DC198" s="1" t="e">
        <f t="shared" si="145"/>
        <v>#REF!</v>
      </c>
      <c r="DD198" s="1" t="e">
        <f t="shared" si="145"/>
        <v>#REF!</v>
      </c>
    </row>
    <row r="199" ht="15" customHeight="1">
      <c r="A199" s="47"/>
      <c r="B199" s="26"/>
      <c r="C199" s="26"/>
      <c r="D199" s="5"/>
      <c r="E199" s="48"/>
      <c r="F199" s="48"/>
      <c r="G199" s="48"/>
      <c r="H199" s="48"/>
      <c r="I199" s="48"/>
      <c r="J199" s="48"/>
      <c r="K199" s="49"/>
      <c r="L199" s="49"/>
      <c r="M199" s="3"/>
      <c r="N199" s="48"/>
      <c r="O199" s="48"/>
      <c r="P199" s="49"/>
      <c r="Q199" s="49"/>
      <c r="R199" s="49"/>
      <c r="S199" s="49"/>
      <c r="T199" s="49"/>
      <c r="U199" s="49"/>
      <c r="Y199" s="2">
        <v>94</v>
      </c>
      <c r="Z199" s="2" t="e">
        <f t="shared" si="152"/>
        <v>#REF!</v>
      </c>
      <c r="AA199" s="2" t="e">
        <f t="shared" si="135"/>
        <v>#REF!</v>
      </c>
      <c r="AB199" s="2" t="e">
        <f t="shared" si="136"/>
        <v>#REF!</v>
      </c>
      <c r="AC199" s="2" t="e">
        <f t="shared" si="137"/>
        <v>#REF!</v>
      </c>
      <c r="AD199" s="2" t="e">
        <f t="shared" si="138"/>
        <v>#REF!</v>
      </c>
      <c r="AE199" s="2" t="e">
        <f t="shared" si="139"/>
        <v>#REF!</v>
      </c>
      <c r="AF199" s="2" t="e">
        <f t="shared" si="140"/>
        <v>#REF!</v>
      </c>
      <c r="AG199" s="2" t="e">
        <f t="shared" si="141"/>
        <v>#REF!</v>
      </c>
      <c r="AH199" s="2" t="e">
        <f t="shared" si="142"/>
        <v>#REF!</v>
      </c>
      <c r="AJ199" s="2" t="e">
        <f>IF(#REF!="","",VLOOKUP(#REF!,$A$5:$C$173,3,))</f>
        <v>#REF!</v>
      </c>
      <c r="AK199" s="2" t="e">
        <f t="shared" si="143"/>
        <v>#REF!</v>
      </c>
      <c r="AL199" s="2" t="e">
        <f t="shared" si="144"/>
        <v>#REF!</v>
      </c>
      <c r="AM199" s="2" t="e">
        <f t="shared" si="144"/>
        <v>#REF!</v>
      </c>
      <c r="AN199" s="2" t="e">
        <f t="shared" si="144"/>
        <v>#REF!</v>
      </c>
      <c r="AO199" s="2" t="e">
        <f t="shared" si="144"/>
        <v>#REF!</v>
      </c>
      <c r="AP199" s="2" t="e">
        <f t="shared" si="144"/>
        <v>#REF!</v>
      </c>
      <c r="AQ199" s="2" t="e">
        <f t="shared" si="144"/>
        <v>#REF!</v>
      </c>
      <c r="AR199" s="2" t="e">
        <f t="shared" si="144"/>
        <v>#REF!</v>
      </c>
      <c r="BA199" s="66" t="str">
        <f t="shared" si="147"/>
        <v/>
      </c>
      <c r="BB199" s="67"/>
      <c r="BC199" s="68"/>
      <c r="BD199" s="68"/>
      <c r="BE199" s="69"/>
      <c r="BF199" s="73"/>
      <c r="BG199" s="72" t="str">
        <f t="shared" si="148"/>
        <v/>
      </c>
      <c r="BH199" s="72"/>
      <c r="BI199" s="72"/>
      <c r="BJ199" s="72" t="str">
        <f t="shared" si="149"/>
        <v/>
      </c>
      <c r="BK199" s="72" t="str">
        <f t="shared" si="150"/>
        <v/>
      </c>
      <c r="BL199" s="72" t="str">
        <f t="shared" si="151"/>
        <v/>
      </c>
      <c r="BN199" s="1" t="str">
        <f t="shared" si="124"/>
        <v/>
      </c>
      <c r="BO199" s="1">
        <f t="shared" si="125"/>
        <v>5</v>
      </c>
      <c r="BP199" s="1" t="str">
        <f t="shared" si="126"/>
        <v>F</v>
      </c>
      <c r="BQ199" s="1" t="str">
        <f t="shared" si="127"/>
        <v>0</v>
      </c>
      <c r="BT199" s="47"/>
      <c r="BU199" s="26"/>
      <c r="BV199" s="26"/>
      <c r="BW199" s="5"/>
      <c r="BX199" s="48"/>
      <c r="BY199" s="48"/>
      <c r="BZ199" s="48"/>
      <c r="CA199" s="48"/>
      <c r="CB199" s="48"/>
      <c r="CC199" s="48"/>
      <c r="CE199" s="48"/>
      <c r="CF199" s="48"/>
      <c r="CG199" s="48"/>
      <c r="CH199" s="48"/>
      <c r="CI199" s="48"/>
      <c r="CJ199" s="48"/>
      <c r="CM199" s="1" t="e">
        <f>IF('Nutritional Status'!#REF!="","",IF('Nutritional Status'!#REF!&gt;CT199,$CU$3,IF('Nutritional Status'!#REF!&gt;CR199,$CS$3,IF('Nutritional Status'!#REF!&gt;CP199,$CQ$3,$CP$3))))</f>
        <v>#REF!</v>
      </c>
      <c r="CN199" s="2">
        <v>94</v>
      </c>
      <c r="CO199" s="1" t="e">
        <f t="shared" si="154"/>
        <v>#REF!</v>
      </c>
      <c r="CP199" s="1" t="e">
        <f t="shared" si="153"/>
        <v>#REF!</v>
      </c>
      <c r="CQ199" s="1" t="e">
        <f t="shared" si="153"/>
        <v>#REF!</v>
      </c>
      <c r="CR199" s="1" t="e">
        <f t="shared" si="153"/>
        <v>#REF!</v>
      </c>
      <c r="CS199" s="1" t="e">
        <f t="shared" si="153"/>
        <v>#REF!</v>
      </c>
      <c r="CT199" s="1" t="e">
        <f t="shared" si="153"/>
        <v>#REF!</v>
      </c>
      <c r="CU199" s="1" t="e">
        <f t="shared" si="153"/>
        <v>#REF!</v>
      </c>
      <c r="CW199" s="2">
        <v>94</v>
      </c>
      <c r="CX199" s="1" t="e">
        <f t="shared" si="155"/>
        <v>#REF!</v>
      </c>
      <c r="CY199" s="1" t="e">
        <f t="shared" si="145"/>
        <v>#REF!</v>
      </c>
      <c r="CZ199" s="1" t="e">
        <f t="shared" si="145"/>
        <v>#REF!</v>
      </c>
      <c r="DA199" s="1" t="e">
        <f t="shared" si="145"/>
        <v>#REF!</v>
      </c>
      <c r="DB199" s="1" t="e">
        <f t="shared" si="145"/>
        <v>#REF!</v>
      </c>
      <c r="DC199" s="1" t="e">
        <f t="shared" si="145"/>
        <v>#REF!</v>
      </c>
      <c r="DD199" s="1" t="e">
        <f t="shared" si="145"/>
        <v>#REF!</v>
      </c>
    </row>
    <row r="200" ht="15" customHeight="1">
      <c r="A200" s="47"/>
      <c r="B200" s="26"/>
      <c r="C200" s="26"/>
      <c r="D200" s="5"/>
      <c r="E200" s="48"/>
      <c r="F200" s="48"/>
      <c r="G200" s="48"/>
      <c r="H200" s="48"/>
      <c r="I200" s="48"/>
      <c r="J200" s="48"/>
      <c r="K200" s="49"/>
      <c r="L200" s="49"/>
      <c r="M200" s="3"/>
      <c r="N200" s="48"/>
      <c r="O200" s="48"/>
      <c r="P200" s="49"/>
      <c r="Q200" s="49"/>
      <c r="R200" s="49"/>
      <c r="S200" s="49"/>
      <c r="T200" s="49"/>
      <c r="U200" s="49"/>
      <c r="Y200" s="2">
        <v>95</v>
      </c>
      <c r="Z200" s="2" t="e">
        <f t="shared" si="152"/>
        <v>#REF!</v>
      </c>
      <c r="AA200" s="2" t="e">
        <f t="shared" si="135"/>
        <v>#REF!</v>
      </c>
      <c r="AB200" s="2" t="e">
        <f t="shared" si="136"/>
        <v>#REF!</v>
      </c>
      <c r="AC200" s="2" t="e">
        <f t="shared" si="137"/>
        <v>#REF!</v>
      </c>
      <c r="AD200" s="2" t="e">
        <f t="shared" si="138"/>
        <v>#REF!</v>
      </c>
      <c r="AE200" s="2" t="e">
        <f t="shared" si="139"/>
        <v>#REF!</v>
      </c>
      <c r="AF200" s="2" t="e">
        <f t="shared" si="140"/>
        <v>#REF!</v>
      </c>
      <c r="AG200" s="2" t="e">
        <f t="shared" si="141"/>
        <v>#REF!</v>
      </c>
      <c r="AH200" s="2" t="e">
        <f t="shared" si="142"/>
        <v>#REF!</v>
      </c>
      <c r="AJ200" s="2" t="e">
        <f>IF(#REF!="","",VLOOKUP(#REF!,$A$5:$C$173,3,))</f>
        <v>#REF!</v>
      </c>
      <c r="AK200" s="2" t="e">
        <f t="shared" si="143"/>
        <v>#REF!</v>
      </c>
      <c r="AL200" s="2" t="e">
        <f t="shared" si="144"/>
        <v>#REF!</v>
      </c>
      <c r="AM200" s="2" t="e">
        <f t="shared" si="144"/>
        <v>#REF!</v>
      </c>
      <c r="AN200" s="2" t="e">
        <f t="shared" si="144"/>
        <v>#REF!</v>
      </c>
      <c r="AO200" s="2" t="e">
        <f t="shared" si="144"/>
        <v>#REF!</v>
      </c>
      <c r="AP200" s="2" t="e">
        <f t="shared" si="144"/>
        <v>#REF!</v>
      </c>
      <c r="AQ200" s="2" t="e">
        <f t="shared" si="144"/>
        <v>#REF!</v>
      </c>
      <c r="AR200" s="2" t="e">
        <f t="shared" si="144"/>
        <v>#REF!</v>
      </c>
      <c r="BA200" s="66" t="str">
        <f t="shared" si="147"/>
        <v/>
      </c>
      <c r="BB200" s="67"/>
      <c r="BC200" s="68"/>
      <c r="BD200" s="68"/>
      <c r="BE200" s="69"/>
      <c r="BF200" s="73"/>
      <c r="BG200" s="72" t="str">
        <f t="shared" si="148"/>
        <v/>
      </c>
      <c r="BH200" s="72"/>
      <c r="BI200" s="72"/>
      <c r="BJ200" s="72" t="str">
        <f t="shared" si="149"/>
        <v/>
      </c>
      <c r="BK200" s="72" t="str">
        <f t="shared" si="150"/>
        <v/>
      </c>
      <c r="BL200" s="72" t="str">
        <f t="shared" si="151"/>
        <v/>
      </c>
      <c r="BN200" s="1" t="str">
        <f t="shared" si="124"/>
        <v/>
      </c>
      <c r="BO200" s="1">
        <f t="shared" si="125"/>
        <v>5</v>
      </c>
      <c r="BP200" s="1" t="str">
        <f t="shared" si="126"/>
        <v>F</v>
      </c>
      <c r="BQ200" s="1" t="str">
        <f t="shared" si="127"/>
        <v>0</v>
      </c>
      <c r="BT200" s="47"/>
      <c r="BU200" s="26"/>
      <c r="BV200" s="26"/>
      <c r="BW200" s="5"/>
      <c r="BX200" s="48"/>
      <c r="BY200" s="48"/>
      <c r="BZ200" s="48"/>
      <c r="CA200" s="48"/>
      <c r="CB200" s="48"/>
      <c r="CC200" s="48"/>
      <c r="CE200" s="48"/>
      <c r="CF200" s="48"/>
      <c r="CG200" s="48"/>
      <c r="CH200" s="48"/>
      <c r="CI200" s="48"/>
      <c r="CJ200" s="48"/>
      <c r="CM200" s="1" t="e">
        <f>IF('Nutritional Status'!#REF!="","",IF('Nutritional Status'!#REF!&gt;CT200,$CU$3,IF('Nutritional Status'!#REF!&gt;CR200,$CS$3,IF('Nutritional Status'!#REF!&gt;CP200,$CQ$3,$CP$3))))</f>
        <v>#REF!</v>
      </c>
      <c r="CN200" s="2">
        <v>95</v>
      </c>
      <c r="CO200" s="1" t="e">
        <f t="shared" si="154"/>
        <v>#REF!</v>
      </c>
      <c r="CP200" s="1" t="e">
        <f t="shared" si="153"/>
        <v>#REF!</v>
      </c>
      <c r="CQ200" s="1" t="e">
        <f t="shared" si="153"/>
        <v>#REF!</v>
      </c>
      <c r="CR200" s="1" t="e">
        <f t="shared" si="153"/>
        <v>#REF!</v>
      </c>
      <c r="CS200" s="1" t="e">
        <f t="shared" si="153"/>
        <v>#REF!</v>
      </c>
      <c r="CT200" s="1" t="e">
        <f t="shared" si="153"/>
        <v>#REF!</v>
      </c>
      <c r="CU200" s="1" t="e">
        <f t="shared" si="153"/>
        <v>#REF!</v>
      </c>
      <c r="CW200" s="2">
        <v>95</v>
      </c>
      <c r="CX200" s="1" t="e">
        <f t="shared" si="155"/>
        <v>#REF!</v>
      </c>
      <c r="CY200" s="1" t="e">
        <f t="shared" si="145"/>
        <v>#REF!</v>
      </c>
      <c r="CZ200" s="1" t="e">
        <f t="shared" si="145"/>
        <v>#REF!</v>
      </c>
      <c r="DA200" s="1" t="e">
        <f t="shared" si="145"/>
        <v>#REF!</v>
      </c>
      <c r="DB200" s="1" t="e">
        <f t="shared" si="145"/>
        <v>#REF!</v>
      </c>
      <c r="DC200" s="1" t="e">
        <f t="shared" si="145"/>
        <v>#REF!</v>
      </c>
      <c r="DD200" s="1" t="e">
        <f t="shared" si="145"/>
        <v>#REF!</v>
      </c>
    </row>
    <row r="201" ht="15" customHeight="1">
      <c r="A201" s="47"/>
      <c r="B201" s="26"/>
      <c r="C201" s="26"/>
      <c r="D201" s="5"/>
      <c r="E201" s="48"/>
      <c r="F201" s="48"/>
      <c r="G201" s="48"/>
      <c r="H201" s="48"/>
      <c r="I201" s="48"/>
      <c r="J201" s="48"/>
      <c r="K201" s="49"/>
      <c r="L201" s="49"/>
      <c r="M201" s="3"/>
      <c r="N201" s="48"/>
      <c r="O201" s="48"/>
      <c r="P201" s="49"/>
      <c r="Q201" s="49"/>
      <c r="R201" s="49"/>
      <c r="S201" s="49"/>
      <c r="T201" s="49"/>
      <c r="U201" s="49"/>
      <c r="Y201" s="2">
        <v>96</v>
      </c>
      <c r="Z201" s="2" t="e">
        <f t="shared" si="152"/>
        <v>#REF!</v>
      </c>
      <c r="AA201" s="2" t="e">
        <f t="shared" si="135"/>
        <v>#REF!</v>
      </c>
      <c r="AB201" s="2" t="e">
        <f t="shared" si="136"/>
        <v>#REF!</v>
      </c>
      <c r="AC201" s="2" t="e">
        <f t="shared" si="137"/>
        <v>#REF!</v>
      </c>
      <c r="AD201" s="2" t="e">
        <f t="shared" si="138"/>
        <v>#REF!</v>
      </c>
      <c r="AE201" s="2" t="e">
        <f t="shared" si="139"/>
        <v>#REF!</v>
      </c>
      <c r="AF201" s="2" t="e">
        <f t="shared" si="140"/>
        <v>#REF!</v>
      </c>
      <c r="AG201" s="2" t="e">
        <f t="shared" si="141"/>
        <v>#REF!</v>
      </c>
      <c r="AH201" s="2" t="e">
        <f t="shared" si="142"/>
        <v>#REF!</v>
      </c>
      <c r="AJ201" s="2" t="e">
        <f>IF(#REF!="","",VLOOKUP(#REF!,$A$5:$C$173,3,))</f>
        <v>#REF!</v>
      </c>
      <c r="AK201" s="2" t="e">
        <f t="shared" si="143"/>
        <v>#REF!</v>
      </c>
      <c r="AL201" s="2" t="e">
        <f t="shared" si="144"/>
        <v>#REF!</v>
      </c>
      <c r="AM201" s="2" t="e">
        <f t="shared" si="144"/>
        <v>#REF!</v>
      </c>
      <c r="AN201" s="2" t="e">
        <f t="shared" si="144"/>
        <v>#REF!</v>
      </c>
      <c r="AO201" s="2" t="e">
        <f t="shared" si="144"/>
        <v>#REF!</v>
      </c>
      <c r="AP201" s="2" t="e">
        <f t="shared" si="144"/>
        <v>#REF!</v>
      </c>
      <c r="AQ201" s="2" t="e">
        <f t="shared" si="144"/>
        <v>#REF!</v>
      </c>
      <c r="AR201" s="2" t="e">
        <f t="shared" si="144"/>
        <v>#REF!</v>
      </c>
      <c r="BA201" s="66" t="str">
        <f t="shared" si="147"/>
        <v/>
      </c>
      <c r="BB201" s="67"/>
      <c r="BC201" s="68"/>
      <c r="BD201" s="68"/>
      <c r="BE201" s="69"/>
      <c r="BF201" s="73"/>
      <c r="BG201" s="72" t="str">
        <f t="shared" si="148"/>
        <v/>
      </c>
      <c r="BH201" s="72"/>
      <c r="BI201" s="72"/>
      <c r="BJ201" s="72" t="str">
        <f t="shared" si="149"/>
        <v/>
      </c>
      <c r="BK201" s="72" t="str">
        <f t="shared" si="150"/>
        <v/>
      </c>
      <c r="BL201" s="72" t="str">
        <f t="shared" si="151"/>
        <v/>
      </c>
      <c r="BN201" s="1" t="str">
        <f t="shared" si="124"/>
        <v/>
      </c>
      <c r="BO201" s="1">
        <f t="shared" si="125"/>
        <v>5</v>
      </c>
      <c r="BP201" s="1" t="str">
        <f t="shared" si="126"/>
        <v>F</v>
      </c>
      <c r="BQ201" s="1" t="str">
        <f t="shared" si="127"/>
        <v>0</v>
      </c>
      <c r="BT201" s="47"/>
      <c r="BU201" s="26"/>
      <c r="BV201" s="26"/>
      <c r="BW201" s="5"/>
      <c r="BX201" s="48"/>
      <c r="BY201" s="48"/>
      <c r="BZ201" s="48"/>
      <c r="CA201" s="48"/>
      <c r="CB201" s="48"/>
      <c r="CC201" s="48"/>
      <c r="CE201" s="48"/>
      <c r="CF201" s="48"/>
      <c r="CG201" s="48"/>
      <c r="CH201" s="48"/>
      <c r="CI201" s="48"/>
      <c r="CJ201" s="48"/>
      <c r="CM201" s="1" t="e">
        <f>IF('Nutritional Status'!#REF!="","",IF('Nutritional Status'!#REF!&gt;CT201,$CU$3,IF('Nutritional Status'!#REF!&gt;CR201,$CS$3,IF('Nutritional Status'!#REF!&gt;CP201,$CQ$3,$CP$3))))</f>
        <v>#REF!</v>
      </c>
      <c r="CN201" s="2">
        <v>96</v>
      </c>
      <c r="CO201" s="1" t="e">
        <f t="shared" si="154"/>
        <v>#REF!</v>
      </c>
      <c r="CP201" s="1" t="e">
        <f t="shared" si="153"/>
        <v>#REF!</v>
      </c>
      <c r="CQ201" s="1" t="e">
        <f t="shared" si="153"/>
        <v>#REF!</v>
      </c>
      <c r="CR201" s="1" t="e">
        <f t="shared" si="153"/>
        <v>#REF!</v>
      </c>
      <c r="CS201" s="1" t="e">
        <f t="shared" si="153"/>
        <v>#REF!</v>
      </c>
      <c r="CT201" s="1" t="e">
        <f t="shared" si="153"/>
        <v>#REF!</v>
      </c>
      <c r="CU201" s="1" t="e">
        <f t="shared" si="153"/>
        <v>#REF!</v>
      </c>
      <c r="CW201" s="2">
        <v>96</v>
      </c>
      <c r="CX201" s="1" t="e">
        <f t="shared" si="155"/>
        <v>#REF!</v>
      </c>
      <c r="CY201" s="1" t="e">
        <f t="shared" si="145"/>
        <v>#REF!</v>
      </c>
      <c r="CZ201" s="1" t="e">
        <f t="shared" si="145"/>
        <v>#REF!</v>
      </c>
      <c r="DA201" s="1" t="e">
        <f t="shared" si="145"/>
        <v>#REF!</v>
      </c>
      <c r="DB201" s="1" t="e">
        <f t="shared" si="145"/>
        <v>#REF!</v>
      </c>
      <c r="DC201" s="1" t="e">
        <f t="shared" si="145"/>
        <v>#REF!</v>
      </c>
      <c r="DD201" s="1" t="e">
        <f t="shared" si="145"/>
        <v>#REF!</v>
      </c>
    </row>
    <row r="202" ht="15" customHeight="1">
      <c r="A202" s="47"/>
      <c r="B202" s="26"/>
      <c r="C202" s="26"/>
      <c r="D202" s="5"/>
      <c r="E202" s="48"/>
      <c r="F202" s="48"/>
      <c r="G202" s="48"/>
      <c r="H202" s="48"/>
      <c r="I202" s="48"/>
      <c r="J202" s="48"/>
      <c r="K202" s="49"/>
      <c r="L202" s="49"/>
      <c r="M202" s="3"/>
      <c r="N202" s="48"/>
      <c r="O202" s="48"/>
      <c r="P202" s="49"/>
      <c r="Q202" s="49"/>
      <c r="R202" s="49"/>
      <c r="S202" s="49"/>
      <c r="T202" s="49"/>
      <c r="U202" s="49"/>
      <c r="Y202" s="2">
        <v>97</v>
      </c>
      <c r="Z202" s="2" t="e">
        <f t="shared" si="152"/>
        <v>#REF!</v>
      </c>
      <c r="AA202" s="2" t="e">
        <f t="shared" si="135"/>
        <v>#REF!</v>
      </c>
      <c r="AB202" s="2" t="e">
        <f t="shared" si="136"/>
        <v>#REF!</v>
      </c>
      <c r="AC202" s="2" t="e">
        <f t="shared" si="137"/>
        <v>#REF!</v>
      </c>
      <c r="AD202" s="2" t="e">
        <f t="shared" si="138"/>
        <v>#REF!</v>
      </c>
      <c r="AE202" s="2" t="e">
        <f t="shared" si="139"/>
        <v>#REF!</v>
      </c>
      <c r="AF202" s="2" t="e">
        <f t="shared" si="140"/>
        <v>#REF!</v>
      </c>
      <c r="AG202" s="2" t="e">
        <f t="shared" si="141"/>
        <v>#REF!</v>
      </c>
      <c r="AH202" s="2" t="e">
        <f t="shared" si="142"/>
        <v>#REF!</v>
      </c>
      <c r="AJ202" s="2" t="e">
        <f>IF(#REF!="","",VLOOKUP(#REF!,$A$5:$C$173,3,))</f>
        <v>#REF!</v>
      </c>
      <c r="AK202" s="2" t="e">
        <f t="shared" si="143"/>
        <v>#REF!</v>
      </c>
      <c r="AL202" s="2" t="e">
        <f t="shared" si="144"/>
        <v>#REF!</v>
      </c>
      <c r="AM202" s="2" t="e">
        <f t="shared" si="144"/>
        <v>#REF!</v>
      </c>
      <c r="AN202" s="2" t="e">
        <f t="shared" si="144"/>
        <v>#REF!</v>
      </c>
      <c r="AO202" s="2" t="e">
        <f t="shared" si="144"/>
        <v>#REF!</v>
      </c>
      <c r="AP202" s="2" t="e">
        <f t="shared" si="144"/>
        <v>#REF!</v>
      </c>
      <c r="AQ202" s="2" t="e">
        <f t="shared" si="144"/>
        <v>#REF!</v>
      </c>
      <c r="AR202" s="2" t="e">
        <f t="shared" si="144"/>
        <v>#REF!</v>
      </c>
      <c r="BA202" s="66" t="str">
        <f t="shared" si="147"/>
        <v/>
      </c>
      <c r="BB202" s="67"/>
      <c r="BC202" s="68"/>
      <c r="BD202" s="68"/>
      <c r="BE202" s="69"/>
      <c r="BF202" s="73"/>
      <c r="BG202" s="72" t="str">
        <f t="shared" si="148"/>
        <v/>
      </c>
      <c r="BH202" s="72"/>
      <c r="BI202" s="72"/>
      <c r="BJ202" s="72" t="str">
        <f t="shared" si="149"/>
        <v/>
      </c>
      <c r="BK202" s="72" t="str">
        <f t="shared" si="150"/>
        <v/>
      </c>
      <c r="BL202" s="72" t="str">
        <f t="shared" si="151"/>
        <v/>
      </c>
      <c r="BN202" s="1" t="str">
        <f t="shared" si="124"/>
        <v/>
      </c>
      <c r="BO202" s="1">
        <f t="shared" si="125"/>
        <v>5</v>
      </c>
      <c r="BP202" s="1" t="str">
        <f t="shared" si="126"/>
        <v>F</v>
      </c>
      <c r="BQ202" s="1" t="str">
        <f t="shared" si="127"/>
        <v>0</v>
      </c>
      <c r="BT202" s="47"/>
      <c r="BU202" s="26"/>
      <c r="BV202" s="26"/>
      <c r="BW202" s="5"/>
      <c r="BX202" s="48"/>
      <c r="BY202" s="48"/>
      <c r="BZ202" s="48"/>
      <c r="CA202" s="48"/>
      <c r="CB202" s="48"/>
      <c r="CC202" s="48"/>
      <c r="CE202" s="48"/>
      <c r="CF202" s="48"/>
      <c r="CG202" s="48"/>
      <c r="CH202" s="48"/>
      <c r="CI202" s="48"/>
      <c r="CJ202" s="48"/>
      <c r="CM202" s="1" t="e">
        <f>IF('Nutritional Status'!#REF!="","",IF('Nutritional Status'!#REF!&gt;CT202,$CU$3,IF('Nutritional Status'!#REF!&gt;CR202,$CS$3,IF('Nutritional Status'!#REF!&gt;CP202,$CQ$3,$CP$3))))</f>
        <v>#REF!</v>
      </c>
      <c r="CN202" s="2">
        <v>97</v>
      </c>
      <c r="CO202" s="1" t="e">
        <f t="shared" si="154"/>
        <v>#REF!</v>
      </c>
      <c r="CP202" s="1" t="e">
        <f t="shared" si="153"/>
        <v>#REF!</v>
      </c>
      <c r="CQ202" s="1" t="e">
        <f t="shared" si="153"/>
        <v>#REF!</v>
      </c>
      <c r="CR202" s="1" t="e">
        <f t="shared" si="153"/>
        <v>#REF!</v>
      </c>
      <c r="CS202" s="1" t="e">
        <f t="shared" si="153"/>
        <v>#REF!</v>
      </c>
      <c r="CT202" s="1" t="e">
        <f t="shared" si="153"/>
        <v>#REF!</v>
      </c>
      <c r="CU202" s="1" t="e">
        <f t="shared" si="153"/>
        <v>#REF!</v>
      </c>
      <c r="CW202" s="2">
        <v>97</v>
      </c>
      <c r="CX202" s="1" t="e">
        <f t="shared" si="155"/>
        <v>#REF!</v>
      </c>
      <c r="CY202" s="1" t="e">
        <f t="shared" si="145"/>
        <v>#REF!</v>
      </c>
      <c r="CZ202" s="1" t="e">
        <f t="shared" si="145"/>
        <v>#REF!</v>
      </c>
      <c r="DA202" s="1" t="e">
        <f t="shared" si="145"/>
        <v>#REF!</v>
      </c>
      <c r="DB202" s="1" t="e">
        <f t="shared" si="145"/>
        <v>#REF!</v>
      </c>
      <c r="DC202" s="1" t="e">
        <f t="shared" si="145"/>
        <v>#REF!</v>
      </c>
      <c r="DD202" s="1" t="e">
        <f t="shared" si="145"/>
        <v>#REF!</v>
      </c>
    </row>
    <row r="203" ht="15" customHeight="1">
      <c r="A203" s="47"/>
      <c r="B203" s="26"/>
      <c r="C203" s="26"/>
      <c r="D203" s="5"/>
      <c r="E203" s="48"/>
      <c r="F203" s="48"/>
      <c r="G203" s="48"/>
      <c r="H203" s="48"/>
      <c r="I203" s="48"/>
      <c r="J203" s="48"/>
      <c r="K203" s="49"/>
      <c r="L203" s="49"/>
      <c r="M203" s="3"/>
      <c r="N203" s="48"/>
      <c r="O203" s="48"/>
      <c r="P203" s="49"/>
      <c r="Q203" s="49"/>
      <c r="R203" s="49"/>
      <c r="S203" s="49"/>
      <c r="T203" s="49"/>
      <c r="U203" s="49"/>
      <c r="Y203" s="2">
        <v>98</v>
      </c>
      <c r="Z203" s="2" t="e">
        <f t="shared" si="152"/>
        <v>#REF!</v>
      </c>
      <c r="AA203" s="2" t="e">
        <f t="shared" si="135"/>
        <v>#REF!</v>
      </c>
      <c r="AB203" s="2" t="e">
        <f t="shared" si="136"/>
        <v>#REF!</v>
      </c>
      <c r="AC203" s="2" t="e">
        <f t="shared" si="137"/>
        <v>#REF!</v>
      </c>
      <c r="AD203" s="2" t="e">
        <f t="shared" si="138"/>
        <v>#REF!</v>
      </c>
      <c r="AE203" s="2" t="e">
        <f t="shared" si="139"/>
        <v>#REF!</v>
      </c>
      <c r="AF203" s="2" t="e">
        <f t="shared" si="140"/>
        <v>#REF!</v>
      </c>
      <c r="AG203" s="2" t="e">
        <f t="shared" si="141"/>
        <v>#REF!</v>
      </c>
      <c r="AH203" s="2" t="e">
        <f t="shared" si="142"/>
        <v>#REF!</v>
      </c>
      <c r="AJ203" s="2" t="e">
        <f>IF(#REF!="","",VLOOKUP(#REF!,$A$5:$C$173,3,))</f>
        <v>#REF!</v>
      </c>
      <c r="AK203" s="2" t="e">
        <f t="shared" si="143"/>
        <v>#REF!</v>
      </c>
      <c r="AL203" s="2" t="e">
        <f t="shared" si="144"/>
        <v>#REF!</v>
      </c>
      <c r="AM203" s="2" t="e">
        <f t="shared" si="144"/>
        <v>#REF!</v>
      </c>
      <c r="AN203" s="2" t="e">
        <f t="shared" si="144"/>
        <v>#REF!</v>
      </c>
      <c r="AO203" s="2" t="e">
        <f t="shared" si="144"/>
        <v>#REF!</v>
      </c>
      <c r="AP203" s="2" t="e">
        <f t="shared" si="144"/>
        <v>#REF!</v>
      </c>
      <c r="AQ203" s="2" t="e">
        <f t="shared" si="144"/>
        <v>#REF!</v>
      </c>
      <c r="AR203" s="2" t="e">
        <f t="shared" si="144"/>
        <v>#REF!</v>
      </c>
      <c r="BA203" s="66" t="str">
        <f t="shared" si="147"/>
        <v/>
      </c>
      <c r="BB203" s="67"/>
      <c r="BC203" s="68"/>
      <c r="BD203" s="68"/>
      <c r="BE203" s="69"/>
      <c r="BF203" s="73"/>
      <c r="BG203" s="72" t="str">
        <f t="shared" si="148"/>
        <v/>
      </c>
      <c r="BH203" s="72"/>
      <c r="BI203" s="72"/>
      <c r="BJ203" s="72" t="str">
        <f t="shared" si="149"/>
        <v/>
      </c>
      <c r="BK203" s="72" t="str">
        <f t="shared" si="150"/>
        <v/>
      </c>
      <c r="BL203" s="72" t="str">
        <f t="shared" si="151"/>
        <v/>
      </c>
      <c r="BN203" s="1" t="str">
        <f t="shared" si="124"/>
        <v/>
      </c>
      <c r="BO203" s="1">
        <f t="shared" si="125"/>
        <v>5</v>
      </c>
      <c r="BP203" s="1" t="str">
        <f t="shared" si="126"/>
        <v>F</v>
      </c>
      <c r="BQ203" s="1" t="str">
        <f t="shared" si="127"/>
        <v>0</v>
      </c>
      <c r="BT203" s="47"/>
      <c r="BU203" s="26"/>
      <c r="BV203" s="26"/>
      <c r="BW203" s="5"/>
      <c r="BX203" s="48"/>
      <c r="BY203" s="48"/>
      <c r="BZ203" s="48"/>
      <c r="CA203" s="48"/>
      <c r="CB203" s="48"/>
      <c r="CC203" s="48"/>
      <c r="CE203" s="48"/>
      <c r="CF203" s="48"/>
      <c r="CG203" s="48"/>
      <c r="CH203" s="48"/>
      <c r="CI203" s="48"/>
      <c r="CJ203" s="48"/>
      <c r="CM203" s="1" t="e">
        <f>IF('Nutritional Status'!#REF!="","",IF('Nutritional Status'!#REF!&gt;CT203,$CU$3,IF('Nutritional Status'!#REF!&gt;CR203,$CS$3,IF('Nutritional Status'!#REF!&gt;CP203,$CQ$3,$CP$3))))</f>
        <v>#REF!</v>
      </c>
      <c r="CN203" s="2">
        <v>98</v>
      </c>
      <c r="CO203" s="1" t="e">
        <f t="shared" si="154"/>
        <v>#REF!</v>
      </c>
      <c r="CP203" s="1" t="e">
        <f t="shared" si="153"/>
        <v>#REF!</v>
      </c>
      <c r="CQ203" s="1" t="e">
        <f t="shared" si="153"/>
        <v>#REF!</v>
      </c>
      <c r="CR203" s="1" t="e">
        <f t="shared" si="153"/>
        <v>#REF!</v>
      </c>
      <c r="CS203" s="1" t="e">
        <f t="shared" si="153"/>
        <v>#REF!</v>
      </c>
      <c r="CT203" s="1" t="e">
        <f t="shared" si="153"/>
        <v>#REF!</v>
      </c>
      <c r="CU203" s="1" t="e">
        <f t="shared" si="153"/>
        <v>#REF!</v>
      </c>
      <c r="CW203" s="2">
        <v>98</v>
      </c>
      <c r="CX203" s="1" t="e">
        <f t="shared" si="155"/>
        <v>#REF!</v>
      </c>
      <c r="CY203" s="1" t="e">
        <f t="shared" si="145"/>
        <v>#REF!</v>
      </c>
      <c r="CZ203" s="1" t="e">
        <f t="shared" si="145"/>
        <v>#REF!</v>
      </c>
      <c r="DA203" s="1" t="e">
        <f t="shared" si="145"/>
        <v>#REF!</v>
      </c>
      <c r="DB203" s="1" t="e">
        <f t="shared" si="145"/>
        <v>#REF!</v>
      </c>
      <c r="DC203" s="1" t="e">
        <f t="shared" si="145"/>
        <v>#REF!</v>
      </c>
      <c r="DD203" s="1" t="e">
        <f t="shared" si="145"/>
        <v>#REF!</v>
      </c>
    </row>
    <row r="204" ht="15" customHeight="1">
      <c r="A204" s="47"/>
      <c r="B204" s="26"/>
      <c r="C204" s="26"/>
      <c r="D204" s="5"/>
      <c r="E204" s="48"/>
      <c r="F204" s="48"/>
      <c r="G204" s="48"/>
      <c r="H204" s="48"/>
      <c r="I204" s="48"/>
      <c r="J204" s="48"/>
      <c r="K204" s="49"/>
      <c r="L204" s="49"/>
      <c r="M204" s="3"/>
      <c r="N204" s="48"/>
      <c r="O204" s="48"/>
      <c r="P204" s="49"/>
      <c r="Q204" s="49"/>
      <c r="R204" s="49"/>
      <c r="S204" s="49"/>
      <c r="T204" s="49"/>
      <c r="U204" s="49"/>
      <c r="Y204" s="2">
        <v>99</v>
      </c>
      <c r="Z204" s="2" t="e">
        <f t="shared" si="152"/>
        <v>#REF!</v>
      </c>
      <c r="AA204" s="2" t="e">
        <f t="shared" si="135"/>
        <v>#REF!</v>
      </c>
      <c r="AB204" s="2" t="e">
        <f t="shared" si="136"/>
        <v>#REF!</v>
      </c>
      <c r="AC204" s="2" t="e">
        <f t="shared" si="137"/>
        <v>#REF!</v>
      </c>
      <c r="AD204" s="2" t="e">
        <f t="shared" si="138"/>
        <v>#REF!</v>
      </c>
      <c r="AE204" s="2" t="e">
        <f t="shared" si="139"/>
        <v>#REF!</v>
      </c>
      <c r="AF204" s="2" t="e">
        <f t="shared" si="140"/>
        <v>#REF!</v>
      </c>
      <c r="AG204" s="2" t="e">
        <f t="shared" si="141"/>
        <v>#REF!</v>
      </c>
      <c r="AH204" s="2" t="e">
        <f t="shared" si="142"/>
        <v>#REF!</v>
      </c>
      <c r="AJ204" s="2" t="e">
        <f>IF(#REF!="","",VLOOKUP(#REF!,$A$5:$C$173,3,))</f>
        <v>#REF!</v>
      </c>
      <c r="AK204" s="2" t="e">
        <f t="shared" si="143"/>
        <v>#REF!</v>
      </c>
      <c r="AL204" s="2" t="e">
        <f t="shared" si="144"/>
        <v>#REF!</v>
      </c>
      <c r="AM204" s="2" t="e">
        <f t="shared" si="144"/>
        <v>#REF!</v>
      </c>
      <c r="AN204" s="2" t="e">
        <f t="shared" si="144"/>
        <v>#REF!</v>
      </c>
      <c r="AO204" s="2" t="e">
        <f t="shared" si="144"/>
        <v>#REF!</v>
      </c>
      <c r="AP204" s="2" t="e">
        <f t="shared" si="144"/>
        <v>#REF!</v>
      </c>
      <c r="AQ204" s="2" t="e">
        <f t="shared" si="144"/>
        <v>#REF!</v>
      </c>
      <c r="AR204" s="2" t="e">
        <f t="shared" si="144"/>
        <v>#REF!</v>
      </c>
      <c r="BA204" s="66" t="str">
        <f t="shared" si="147"/>
        <v/>
      </c>
      <c r="BB204" s="67"/>
      <c r="BC204" s="68"/>
      <c r="BD204" s="68"/>
      <c r="BE204" s="69"/>
      <c r="BF204" s="73"/>
      <c r="BG204" s="72" t="str">
        <f t="shared" si="148"/>
        <v/>
      </c>
      <c r="BH204" s="72"/>
      <c r="BI204" s="72"/>
      <c r="BJ204" s="72" t="str">
        <f t="shared" si="149"/>
        <v/>
      </c>
      <c r="BK204" s="72" t="str">
        <f t="shared" si="150"/>
        <v/>
      </c>
      <c r="BL204" s="72" t="str">
        <f t="shared" si="151"/>
        <v/>
      </c>
      <c r="BN204" s="1" t="str">
        <f t="shared" ref="BN204:BN212" si="156">IF(BF204="","",IF(ISERROR(((IF(MONTH(BF204)&lt;MONTH($BL$7),YEAR($BL$7)-YEAR(BF204),YEAR($BL$7)-YEAR(BF204)-1))*12+(DATEDIF(BF204,$BL$7,"ym")))/12),"",TRUNC(((IF(MONTH(BF204)&lt;MONTH($BL$7),YEAR($BL$7)-YEAR(BF204),YEAR($BL$7)-YEAR(BF204)-1))*12+(DATEDIF(BF204,$BL$7,"ym")))/12,0)&amp;"."&amp;IF(MOD(((IF(MONTH(BF204)&lt;MONTH($BL$7),YEAR($BL$7)-YEAR(BF204),YEAR($BL$7)-YEAR(BF204)-1))*12+(DATEDIF(BF204,$BL$7,"ym"))),12)&lt;10,"0","")&amp;MOD(((IF(MONTH(BF204)&lt;MONTH($BL$7),YEAR($BL$7)-YEAR(BF204),YEAR($BL$7)-YEAR(BF204)-1))*12+(DATEDIF(BF204,$BL$7,"ym"))),12)))</f>
        <v/>
      </c>
      <c r="BO204" s="1">
        <f t="shared" ref="BO204:BO212" si="157">DATEDIF(BF204,$BL$7,"YM")</f>
        <v>5</v>
      </c>
      <c r="BP204" s="1" t="str">
        <f t="shared" ref="BP204:BP212" si="158">IF(MONTH(BF204)=MONTH($BL$7),"T","F")</f>
        <v>F</v>
      </c>
      <c r="BQ204" s="1" t="str">
        <f t="shared" ref="BQ204:BQ212" si="159">IF(AND(BO204=0,BP204="T"),"1","0")</f>
        <v>0</v>
      </c>
      <c r="BT204" s="47"/>
      <c r="BU204" s="26"/>
      <c r="BV204" s="26"/>
      <c r="BW204" s="5"/>
      <c r="BX204" s="48"/>
      <c r="BY204" s="48"/>
      <c r="BZ204" s="48"/>
      <c r="CA204" s="48"/>
      <c r="CB204" s="48"/>
      <c r="CC204" s="48"/>
      <c r="CE204" s="48"/>
      <c r="CF204" s="48"/>
      <c r="CG204" s="48"/>
      <c r="CH204" s="48"/>
      <c r="CI204" s="48"/>
      <c r="CJ204" s="48"/>
      <c r="CM204" s="1" t="e">
        <f>IF('Nutritional Status'!#REF!="","",IF('Nutritional Status'!#REF!&gt;CT204,$CU$3,IF('Nutritional Status'!#REF!&gt;CR204,$CS$3,IF('Nutritional Status'!#REF!&gt;CP204,$CQ$3,$CP$3))))</f>
        <v>#REF!</v>
      </c>
      <c r="CN204" s="2">
        <v>99</v>
      </c>
      <c r="CO204" s="1" t="e">
        <f t="shared" si="154"/>
        <v>#REF!</v>
      </c>
      <c r="CP204" s="1" t="e">
        <f t="shared" si="153"/>
        <v>#REF!</v>
      </c>
      <c r="CQ204" s="1" t="e">
        <f t="shared" si="153"/>
        <v>#REF!</v>
      </c>
      <c r="CR204" s="1" t="e">
        <f t="shared" si="153"/>
        <v>#REF!</v>
      </c>
      <c r="CS204" s="1" t="e">
        <f t="shared" si="153"/>
        <v>#REF!</v>
      </c>
      <c r="CT204" s="1" t="e">
        <f t="shared" si="153"/>
        <v>#REF!</v>
      </c>
      <c r="CU204" s="1" t="e">
        <f t="shared" si="153"/>
        <v>#REF!</v>
      </c>
      <c r="CW204" s="2">
        <v>99</v>
      </c>
      <c r="CX204" s="1" t="e">
        <f t="shared" si="155"/>
        <v>#REF!</v>
      </c>
      <c r="CY204" s="1" t="e">
        <f t="shared" si="145"/>
        <v>#REF!</v>
      </c>
      <c r="CZ204" s="1" t="e">
        <f t="shared" si="145"/>
        <v>#REF!</v>
      </c>
      <c r="DA204" s="1" t="e">
        <f t="shared" si="145"/>
        <v>#REF!</v>
      </c>
      <c r="DB204" s="1" t="e">
        <f t="shared" si="145"/>
        <v>#REF!</v>
      </c>
      <c r="DC204" s="1" t="e">
        <f t="shared" si="145"/>
        <v>#REF!</v>
      </c>
      <c r="DD204" s="1" t="e">
        <f t="shared" si="145"/>
        <v>#REF!</v>
      </c>
    </row>
    <row r="205" ht="15" customHeight="1">
      <c r="A205" s="47"/>
      <c r="B205" s="26"/>
      <c r="C205" s="26"/>
      <c r="D205" s="5"/>
      <c r="E205" s="48"/>
      <c r="F205" s="48"/>
      <c r="G205" s="48"/>
      <c r="H205" s="48"/>
      <c r="I205" s="48"/>
      <c r="J205" s="48"/>
      <c r="K205" s="49"/>
      <c r="L205" s="49"/>
      <c r="M205" s="3"/>
      <c r="N205" s="48"/>
      <c r="O205" s="48"/>
      <c r="P205" s="49"/>
      <c r="Q205" s="49"/>
      <c r="R205" s="49"/>
      <c r="S205" s="49"/>
      <c r="T205" s="49"/>
      <c r="U205" s="49"/>
      <c r="Y205" s="2">
        <v>100</v>
      </c>
      <c r="Z205" s="2" t="e">
        <f t="shared" si="152"/>
        <v>#REF!</v>
      </c>
      <c r="AA205" s="2" t="e">
        <f t="shared" si="135"/>
        <v>#REF!</v>
      </c>
      <c r="AB205" s="2" t="e">
        <f t="shared" si="136"/>
        <v>#REF!</v>
      </c>
      <c r="AC205" s="2" t="e">
        <f t="shared" si="137"/>
        <v>#REF!</v>
      </c>
      <c r="AD205" s="2" t="e">
        <f t="shared" si="138"/>
        <v>#REF!</v>
      </c>
      <c r="AE205" s="2" t="e">
        <f t="shared" si="139"/>
        <v>#REF!</v>
      </c>
      <c r="AF205" s="2" t="e">
        <f t="shared" si="140"/>
        <v>#REF!</v>
      </c>
      <c r="AG205" s="2" t="e">
        <f t="shared" si="141"/>
        <v>#REF!</v>
      </c>
      <c r="AH205" s="2" t="e">
        <f t="shared" si="142"/>
        <v>#REF!</v>
      </c>
      <c r="AJ205" s="2" t="e">
        <f>IF(#REF!="","",VLOOKUP(#REF!,$A$5:$C$173,3,))</f>
        <v>#REF!</v>
      </c>
      <c r="AK205" s="2" t="e">
        <f t="shared" si="143"/>
        <v>#REF!</v>
      </c>
      <c r="AL205" s="2" t="e">
        <f t="shared" si="144"/>
        <v>#REF!</v>
      </c>
      <c r="AM205" s="2" t="e">
        <f t="shared" si="144"/>
        <v>#REF!</v>
      </c>
      <c r="AN205" s="2" t="e">
        <f t="shared" si="144"/>
        <v>#REF!</v>
      </c>
      <c r="AO205" s="2" t="e">
        <f t="shared" si="144"/>
        <v>#REF!</v>
      </c>
      <c r="AP205" s="2" t="e">
        <f t="shared" si="144"/>
        <v>#REF!</v>
      </c>
      <c r="AQ205" s="2" t="e">
        <f t="shared" si="144"/>
        <v>#REF!</v>
      </c>
      <c r="AR205" s="2" t="e">
        <f t="shared" si="144"/>
        <v>#REF!</v>
      </c>
      <c r="BA205" s="66" t="str">
        <f t="shared" si="147"/>
        <v/>
      </c>
      <c r="BB205" s="67"/>
      <c r="BC205" s="68"/>
      <c r="BD205" s="68"/>
      <c r="BE205" s="69"/>
      <c r="BF205" s="73"/>
      <c r="BG205" s="72" t="str">
        <f t="shared" si="148"/>
        <v/>
      </c>
      <c r="BH205" s="72"/>
      <c r="BI205" s="72"/>
      <c r="BJ205" s="72" t="str">
        <f t="shared" si="149"/>
        <v/>
      </c>
      <c r="BK205" s="72" t="str">
        <f t="shared" si="150"/>
        <v/>
      </c>
      <c r="BL205" s="72" t="str">
        <f t="shared" si="151"/>
        <v/>
      </c>
      <c r="BN205" s="1" t="str">
        <f t="shared" si="156"/>
        <v/>
      </c>
      <c r="BO205" s="1">
        <f t="shared" si="157"/>
        <v>5</v>
      </c>
      <c r="BP205" s="1" t="str">
        <f t="shared" si="158"/>
        <v>F</v>
      </c>
      <c r="BQ205" s="1" t="str">
        <f t="shared" si="159"/>
        <v>0</v>
      </c>
      <c r="BT205" s="47"/>
      <c r="BU205" s="26"/>
      <c r="BV205" s="26"/>
      <c r="BW205" s="5"/>
      <c r="BX205" s="48"/>
      <c r="BY205" s="48"/>
      <c r="BZ205" s="48"/>
      <c r="CA205" s="48"/>
      <c r="CB205" s="48"/>
      <c r="CC205" s="48"/>
      <c r="CE205" s="48"/>
      <c r="CF205" s="48"/>
      <c r="CG205" s="48"/>
      <c r="CH205" s="48"/>
      <c r="CI205" s="48"/>
      <c r="CJ205" s="48"/>
      <c r="CM205" s="1" t="e">
        <f>IF('Nutritional Status'!#REF!="","",IF('Nutritional Status'!#REF!&gt;CT205,$CU$3,IF('Nutritional Status'!#REF!&gt;CR205,$CS$3,IF('Nutritional Status'!#REF!&gt;CP205,$CQ$3,$CP$3))))</f>
        <v>#REF!</v>
      </c>
      <c r="CN205" s="2">
        <v>100</v>
      </c>
      <c r="CO205" s="1" t="e">
        <f t="shared" si="154"/>
        <v>#REF!</v>
      </c>
      <c r="CP205" s="1" t="e">
        <f t="shared" si="153"/>
        <v>#REF!</v>
      </c>
      <c r="CQ205" s="1" t="e">
        <f t="shared" si="153"/>
        <v>#REF!</v>
      </c>
      <c r="CR205" s="1" t="e">
        <f t="shared" si="153"/>
        <v>#REF!</v>
      </c>
      <c r="CS205" s="1" t="e">
        <f t="shared" si="153"/>
        <v>#REF!</v>
      </c>
      <c r="CT205" s="1" t="e">
        <f t="shared" si="153"/>
        <v>#REF!</v>
      </c>
      <c r="CU205" s="1" t="e">
        <f t="shared" si="153"/>
        <v>#REF!</v>
      </c>
      <c r="CW205" s="2">
        <v>100</v>
      </c>
      <c r="CX205" s="1" t="e">
        <f t="shared" si="155"/>
        <v>#REF!</v>
      </c>
      <c r="CY205" s="1" t="e">
        <f t="shared" si="145"/>
        <v>#REF!</v>
      </c>
      <c r="CZ205" s="1" t="e">
        <f t="shared" si="145"/>
        <v>#REF!</v>
      </c>
      <c r="DA205" s="1" t="e">
        <f t="shared" si="145"/>
        <v>#REF!</v>
      </c>
      <c r="DB205" s="1" t="e">
        <f t="shared" si="145"/>
        <v>#REF!</v>
      </c>
      <c r="DC205" s="1" t="e">
        <f t="shared" si="145"/>
        <v>#REF!</v>
      </c>
      <c r="DD205" s="1" t="e">
        <f t="shared" si="145"/>
        <v>#REF!</v>
      </c>
    </row>
    <row r="206" ht="15" customHeight="1">
      <c r="A206" s="47"/>
      <c r="B206" s="26"/>
      <c r="C206" s="26"/>
      <c r="D206" s="5"/>
      <c r="E206" s="48"/>
      <c r="F206" s="48"/>
      <c r="G206" s="48"/>
      <c r="H206" s="48"/>
      <c r="I206" s="48"/>
      <c r="J206" s="48"/>
      <c r="K206" s="49"/>
      <c r="L206" s="49"/>
      <c r="M206" s="3"/>
      <c r="N206" s="48"/>
      <c r="O206" s="48"/>
      <c r="P206" s="49"/>
      <c r="Q206" s="49"/>
      <c r="R206" s="49"/>
      <c r="S206" s="49"/>
      <c r="T206" s="49"/>
      <c r="U206" s="49"/>
      <c r="BA206" s="66" t="str">
        <f t="shared" si="147"/>
        <v/>
      </c>
      <c r="BB206" s="67"/>
      <c r="BC206" s="68"/>
      <c r="BD206" s="68"/>
      <c r="BE206" s="69"/>
      <c r="BF206" s="73"/>
      <c r="BG206" s="72" t="str">
        <f t="shared" si="148"/>
        <v/>
      </c>
      <c r="BH206" s="72"/>
      <c r="BI206" s="72"/>
      <c r="BJ206" s="72" t="str">
        <f t="shared" si="149"/>
        <v/>
      </c>
      <c r="BK206" s="72" t="str">
        <f t="shared" si="150"/>
        <v/>
      </c>
      <c r="BL206" s="72" t="str">
        <f t="shared" si="151"/>
        <v/>
      </c>
      <c r="BN206" s="1" t="str">
        <f t="shared" si="156"/>
        <v/>
      </c>
      <c r="BO206" s="1">
        <f t="shared" si="157"/>
        <v>5</v>
      </c>
      <c r="BP206" s="1" t="str">
        <f t="shared" si="158"/>
        <v>F</v>
      </c>
      <c r="BQ206" s="1" t="str">
        <f t="shared" si="159"/>
        <v>0</v>
      </c>
      <c r="BT206" s="47"/>
      <c r="BU206" s="26"/>
      <c r="BV206" s="26"/>
      <c r="BW206" s="5"/>
      <c r="BX206" s="48"/>
      <c r="BY206" s="48"/>
      <c r="BZ206" s="48"/>
      <c r="CA206" s="48"/>
      <c r="CB206" s="48"/>
      <c r="CC206" s="48"/>
      <c r="CE206" s="48"/>
      <c r="CF206" s="48"/>
      <c r="CG206" s="48"/>
      <c r="CH206" s="48"/>
      <c r="CI206" s="48"/>
      <c r="CJ206" s="48"/>
    </row>
    <row r="207" ht="15" customHeight="1">
      <c r="A207" s="47"/>
      <c r="B207" s="26"/>
      <c r="C207" s="26"/>
      <c r="D207" s="5"/>
      <c r="E207" s="48"/>
      <c r="F207" s="48"/>
      <c r="G207" s="48"/>
      <c r="H207" s="48"/>
      <c r="I207" s="48"/>
      <c r="J207" s="48"/>
      <c r="K207" s="49"/>
      <c r="L207" s="49"/>
      <c r="M207" s="3"/>
      <c r="N207" s="48"/>
      <c r="O207" s="48"/>
      <c r="P207" s="49"/>
      <c r="Q207" s="49"/>
      <c r="R207" s="49"/>
      <c r="S207" s="49"/>
      <c r="T207" s="49"/>
      <c r="U207" s="49"/>
      <c r="BA207" s="66" t="str">
        <f t="shared" si="147"/>
        <v/>
      </c>
      <c r="BB207" s="67"/>
      <c r="BC207" s="68"/>
      <c r="BD207" s="68"/>
      <c r="BE207" s="69"/>
      <c r="BF207" s="73"/>
      <c r="BG207" s="72" t="str">
        <f t="shared" si="148"/>
        <v/>
      </c>
      <c r="BH207" s="72"/>
      <c r="BI207" s="72"/>
      <c r="BJ207" s="72" t="str">
        <f t="shared" si="149"/>
        <v/>
      </c>
      <c r="BK207" s="72" t="str">
        <f t="shared" si="150"/>
        <v/>
      </c>
      <c r="BL207" s="72" t="str">
        <f t="shared" si="151"/>
        <v/>
      </c>
      <c r="BN207" s="1" t="str">
        <f t="shared" si="156"/>
        <v/>
      </c>
      <c r="BO207" s="1">
        <f t="shared" si="157"/>
        <v>5</v>
      </c>
      <c r="BP207" s="1" t="str">
        <f t="shared" si="158"/>
        <v>F</v>
      </c>
      <c r="BQ207" s="1" t="str">
        <f t="shared" si="159"/>
        <v>0</v>
      </c>
      <c r="BT207" s="47"/>
      <c r="BU207" s="26"/>
      <c r="BV207" s="26"/>
      <c r="BW207" s="5"/>
      <c r="BX207" s="48"/>
      <c r="BY207" s="48"/>
      <c r="BZ207" s="48"/>
      <c r="CA207" s="48"/>
      <c r="CB207" s="48"/>
      <c r="CC207" s="48"/>
      <c r="CE207" s="48"/>
      <c r="CF207" s="48"/>
      <c r="CG207" s="48"/>
      <c r="CH207" s="48"/>
      <c r="CI207" s="48"/>
      <c r="CJ207" s="48"/>
    </row>
    <row r="208" ht="15" customHeight="1">
      <c r="A208" s="47"/>
      <c r="B208" s="26"/>
      <c r="C208" s="26"/>
      <c r="D208" s="5"/>
      <c r="E208" s="48"/>
      <c r="F208" s="48"/>
      <c r="G208" s="48"/>
      <c r="H208" s="48"/>
      <c r="I208" s="48"/>
      <c r="J208" s="48"/>
      <c r="K208" s="49"/>
      <c r="L208" s="49"/>
      <c r="M208" s="3"/>
      <c r="N208" s="48"/>
      <c r="O208" s="48"/>
      <c r="P208" s="49"/>
      <c r="Q208" s="49"/>
      <c r="R208" s="49"/>
      <c r="S208" s="49"/>
      <c r="T208" s="49"/>
      <c r="U208" s="49"/>
      <c r="BA208" s="66" t="str">
        <f t="shared" si="147"/>
        <v/>
      </c>
      <c r="BB208" s="67"/>
      <c r="BC208" s="68"/>
      <c r="BD208" s="68"/>
      <c r="BE208" s="69"/>
      <c r="BF208" s="73"/>
      <c r="BG208" s="72" t="str">
        <f t="shared" si="148"/>
        <v/>
      </c>
      <c r="BH208" s="72"/>
      <c r="BI208" s="72"/>
      <c r="BJ208" s="72" t="str">
        <f t="shared" si="149"/>
        <v/>
      </c>
      <c r="BK208" s="72" t="str">
        <f t="shared" si="150"/>
        <v/>
      </c>
      <c r="BL208" s="72" t="str">
        <f t="shared" si="151"/>
        <v/>
      </c>
      <c r="BN208" s="1" t="str">
        <f t="shared" si="156"/>
        <v/>
      </c>
      <c r="BO208" s="1">
        <f t="shared" si="157"/>
        <v>5</v>
      </c>
      <c r="BP208" s="1" t="str">
        <f t="shared" si="158"/>
        <v>F</v>
      </c>
      <c r="BQ208" s="1" t="str">
        <f t="shared" si="159"/>
        <v>0</v>
      </c>
      <c r="BT208" s="47"/>
      <c r="BU208" s="26"/>
      <c r="BV208" s="26"/>
      <c r="BW208" s="5"/>
      <c r="BX208" s="48"/>
      <c r="BY208" s="48"/>
      <c r="BZ208" s="48"/>
      <c r="CA208" s="48"/>
      <c r="CB208" s="48"/>
      <c r="CC208" s="48"/>
      <c r="CE208" s="48"/>
      <c r="CF208" s="48"/>
      <c r="CG208" s="48"/>
      <c r="CH208" s="48"/>
      <c r="CI208" s="48"/>
      <c r="CJ208" s="48"/>
    </row>
    <row r="209" ht="15" customHeight="1">
      <c r="A209" s="47"/>
      <c r="B209" s="26"/>
      <c r="C209" s="26"/>
      <c r="D209" s="5"/>
      <c r="E209" s="48"/>
      <c r="F209" s="48"/>
      <c r="G209" s="48"/>
      <c r="H209" s="48"/>
      <c r="I209" s="48"/>
      <c r="J209" s="48"/>
      <c r="K209" s="49"/>
      <c r="L209" s="49"/>
      <c r="M209" s="3"/>
      <c r="N209" s="48"/>
      <c r="O209" s="48"/>
      <c r="P209" s="49"/>
      <c r="Q209" s="49"/>
      <c r="R209" s="49"/>
      <c r="S209" s="49"/>
      <c r="T209" s="49"/>
      <c r="U209" s="49"/>
      <c r="BA209" s="66" t="str">
        <f t="shared" si="147"/>
        <v/>
      </c>
      <c r="BB209" s="67"/>
      <c r="BC209" s="68"/>
      <c r="BD209" s="68"/>
      <c r="BE209" s="69"/>
      <c r="BF209" s="73"/>
      <c r="BG209" s="72" t="str">
        <f t="shared" si="148"/>
        <v/>
      </c>
      <c r="BH209" s="72"/>
      <c r="BI209" s="72"/>
      <c r="BJ209" s="72" t="str">
        <f t="shared" si="149"/>
        <v/>
      </c>
      <c r="BK209" s="72" t="str">
        <f t="shared" si="150"/>
        <v/>
      </c>
      <c r="BL209" s="72" t="str">
        <f t="shared" si="151"/>
        <v/>
      </c>
      <c r="BN209" s="1" t="str">
        <f t="shared" si="156"/>
        <v/>
      </c>
      <c r="BO209" s="1">
        <f t="shared" si="157"/>
        <v>5</v>
      </c>
      <c r="BP209" s="1" t="str">
        <f t="shared" si="158"/>
        <v>F</v>
      </c>
      <c r="BQ209" s="1" t="str">
        <f t="shared" si="159"/>
        <v>0</v>
      </c>
      <c r="BT209" s="47"/>
      <c r="BU209" s="26"/>
      <c r="BV209" s="26"/>
      <c r="BW209" s="5"/>
      <c r="BX209" s="48"/>
      <c r="BY209" s="48"/>
      <c r="BZ209" s="48"/>
      <c r="CA209" s="48"/>
      <c r="CB209" s="48"/>
      <c r="CC209" s="48"/>
      <c r="CE209" s="48"/>
      <c r="CF209" s="48"/>
      <c r="CG209" s="48"/>
      <c r="CH209" s="48"/>
      <c r="CI209" s="48"/>
      <c r="CJ209" s="48"/>
    </row>
    <row r="210" ht="15" customHeight="1">
      <c r="A210" s="47"/>
      <c r="B210" s="26"/>
      <c r="C210" s="26"/>
      <c r="D210" s="5"/>
      <c r="E210" s="48"/>
      <c r="F210" s="48"/>
      <c r="G210" s="48"/>
      <c r="H210" s="48"/>
      <c r="I210" s="48"/>
      <c r="J210" s="48"/>
      <c r="K210" s="49"/>
      <c r="L210" s="49"/>
      <c r="M210" s="3"/>
      <c r="N210" s="48"/>
      <c r="O210" s="48"/>
      <c r="P210" s="49"/>
      <c r="Q210" s="49"/>
      <c r="R210" s="49"/>
      <c r="S210" s="49"/>
      <c r="T210" s="49"/>
      <c r="U210" s="49"/>
      <c r="BA210" s="66" t="str">
        <f t="shared" si="147"/>
        <v/>
      </c>
      <c r="BB210" s="67"/>
      <c r="BC210" s="68"/>
      <c r="BD210" s="68"/>
      <c r="BE210" s="69"/>
      <c r="BF210" s="73"/>
      <c r="BG210" s="72" t="str">
        <f t="shared" si="148"/>
        <v/>
      </c>
      <c r="BH210" s="72"/>
      <c r="BI210" s="72"/>
      <c r="BJ210" s="72" t="str">
        <f t="shared" si="149"/>
        <v/>
      </c>
      <c r="BK210" s="72" t="str">
        <f t="shared" si="150"/>
        <v/>
      </c>
      <c r="BL210" s="72" t="str">
        <f t="shared" si="151"/>
        <v/>
      </c>
      <c r="BN210" s="1" t="str">
        <f t="shared" si="156"/>
        <v/>
      </c>
      <c r="BO210" s="1">
        <f t="shared" si="157"/>
        <v>5</v>
      </c>
      <c r="BP210" s="1" t="str">
        <f t="shared" si="158"/>
        <v>F</v>
      </c>
      <c r="BQ210" s="1" t="str">
        <f t="shared" si="159"/>
        <v>0</v>
      </c>
      <c r="BT210" s="47"/>
      <c r="BU210" s="26"/>
      <c r="BV210" s="26"/>
      <c r="BW210" s="5"/>
      <c r="BX210" s="48"/>
      <c r="BY210" s="48"/>
      <c r="BZ210" s="48"/>
      <c r="CA210" s="48"/>
      <c r="CB210" s="48"/>
      <c r="CC210" s="48"/>
      <c r="CE210" s="48"/>
      <c r="CF210" s="48"/>
      <c r="CG210" s="48"/>
      <c r="CH210" s="48"/>
      <c r="CI210" s="48"/>
      <c r="CJ210" s="48"/>
    </row>
    <row r="211" ht="15" customHeight="1">
      <c r="A211" s="47"/>
      <c r="B211" s="26"/>
      <c r="C211" s="26"/>
      <c r="D211" s="5"/>
      <c r="E211" s="48"/>
      <c r="F211" s="48"/>
      <c r="G211" s="48"/>
      <c r="H211" s="48"/>
      <c r="I211" s="48"/>
      <c r="J211" s="48"/>
      <c r="K211" s="49"/>
      <c r="L211" s="49"/>
      <c r="M211" s="3"/>
      <c r="N211" s="48"/>
      <c r="O211" s="48"/>
      <c r="P211" s="49"/>
      <c r="Q211" s="49"/>
      <c r="R211" s="49"/>
      <c r="S211" s="49"/>
      <c r="T211" s="49"/>
      <c r="U211" s="49"/>
      <c r="BA211" s="66" t="str">
        <f t="shared" si="147"/>
        <v/>
      </c>
      <c r="BB211" s="67"/>
      <c r="BC211" s="68"/>
      <c r="BD211" s="68"/>
      <c r="BE211" s="69"/>
      <c r="BF211" s="73"/>
      <c r="BG211" s="72" t="str">
        <f t="shared" si="148"/>
        <v/>
      </c>
      <c r="BH211" s="72"/>
      <c r="BI211" s="72"/>
      <c r="BJ211" s="72" t="str">
        <f t="shared" si="149"/>
        <v/>
      </c>
      <c r="BK211" s="72" t="str">
        <f t="shared" si="150"/>
        <v/>
      </c>
      <c r="BL211" s="72" t="str">
        <f t="shared" si="151"/>
        <v/>
      </c>
      <c r="BN211" s="1" t="str">
        <f t="shared" si="156"/>
        <v/>
      </c>
      <c r="BO211" s="1">
        <f t="shared" si="157"/>
        <v>5</v>
      </c>
      <c r="BP211" s="1" t="str">
        <f t="shared" si="158"/>
        <v>F</v>
      </c>
      <c r="BQ211" s="1" t="str">
        <f t="shared" si="159"/>
        <v>0</v>
      </c>
      <c r="BT211" s="47"/>
      <c r="BU211" s="26"/>
      <c r="BV211" s="26"/>
      <c r="BW211" s="5"/>
      <c r="BX211" s="48"/>
      <c r="BY211" s="48"/>
      <c r="BZ211" s="48"/>
      <c r="CA211" s="48"/>
      <c r="CB211" s="48"/>
      <c r="CC211" s="48"/>
      <c r="CE211" s="48"/>
      <c r="CF211" s="48"/>
      <c r="CG211" s="48"/>
      <c r="CH211" s="48"/>
      <c r="CI211" s="48"/>
      <c r="CJ211" s="48"/>
    </row>
    <row r="212" ht="15" customHeight="1">
      <c r="A212" s="47"/>
      <c r="B212" s="26"/>
      <c r="C212" s="26"/>
      <c r="D212" s="5"/>
      <c r="E212" s="48"/>
      <c r="F212" s="48"/>
      <c r="G212" s="48"/>
      <c r="H212" s="48"/>
      <c r="I212" s="48"/>
      <c r="J212" s="48"/>
      <c r="K212" s="49"/>
      <c r="L212" s="49"/>
      <c r="M212" s="3"/>
      <c r="N212" s="48"/>
      <c r="O212" s="48"/>
      <c r="P212" s="49"/>
      <c r="Q212" s="49"/>
      <c r="R212" s="49"/>
      <c r="S212" s="49"/>
      <c r="T212" s="49"/>
      <c r="U212" s="49"/>
      <c r="BA212" s="66" t="str">
        <f t="shared" si="147"/>
        <v/>
      </c>
      <c r="BB212" s="67"/>
      <c r="BC212" s="68"/>
      <c r="BD212" s="68"/>
      <c r="BE212" s="69"/>
      <c r="BF212" s="73"/>
      <c r="BG212" s="72" t="str">
        <f t="shared" si="148"/>
        <v/>
      </c>
      <c r="BH212" s="72"/>
      <c r="BI212" s="72"/>
      <c r="BJ212" s="72" t="str">
        <f t="shared" si="149"/>
        <v/>
      </c>
      <c r="BK212" s="72" t="str">
        <f t="shared" si="150"/>
        <v/>
      </c>
      <c r="BL212" s="72" t="str">
        <f t="shared" si="151"/>
        <v/>
      </c>
      <c r="BN212" s="1" t="str">
        <f t="shared" si="156"/>
        <v/>
      </c>
      <c r="BO212" s="1">
        <f t="shared" si="157"/>
        <v>5</v>
      </c>
      <c r="BP212" s="1" t="str">
        <f t="shared" si="158"/>
        <v>F</v>
      </c>
      <c r="BQ212" s="1" t="str">
        <f t="shared" si="159"/>
        <v>0</v>
      </c>
      <c r="BT212" s="47"/>
      <c r="BU212" s="26"/>
      <c r="BV212" s="26"/>
      <c r="BW212" s="5"/>
      <c r="BX212" s="48"/>
      <c r="BY212" s="48"/>
      <c r="BZ212" s="48"/>
      <c r="CA212" s="48"/>
      <c r="CB212" s="48"/>
      <c r="CC212" s="48"/>
      <c r="CE212" s="48"/>
      <c r="CF212" s="48"/>
      <c r="CG212" s="48"/>
      <c r="CH212" s="48"/>
      <c r="CI212" s="48"/>
      <c r="CJ212" s="48"/>
    </row>
    <row r="213" ht="15" customHeight="1">
      <c r="A213" s="47"/>
      <c r="B213" s="26"/>
      <c r="C213" s="26"/>
      <c r="D213" s="5"/>
      <c r="E213" s="48"/>
      <c r="F213" s="48"/>
      <c r="G213" s="48"/>
      <c r="H213" s="48"/>
      <c r="I213" s="48"/>
      <c r="J213" s="48"/>
      <c r="K213" s="49"/>
      <c r="L213" s="49"/>
      <c r="M213" s="3"/>
      <c r="N213" s="48"/>
      <c r="O213" s="48"/>
      <c r="P213" s="49"/>
      <c r="Q213" s="49"/>
      <c r="R213" s="49"/>
      <c r="S213" s="49"/>
      <c r="T213" s="49"/>
      <c r="U213" s="49"/>
      <c r="BF213" s="87"/>
      <c r="BL213" s="88" t="s">
        <v>45</v>
      </c>
      <c r="BT213" s="47"/>
      <c r="BU213" s="26"/>
      <c r="BV213" s="26"/>
      <c r="BW213" s="5"/>
      <c r="BX213" s="48"/>
      <c r="BY213" s="48"/>
      <c r="BZ213" s="48"/>
      <c r="CA213" s="48"/>
      <c r="CB213" s="48"/>
      <c r="CC213" s="48"/>
      <c r="CE213" s="48"/>
      <c r="CF213" s="48"/>
      <c r="CG213" s="48"/>
      <c r="CH213" s="48"/>
      <c r="CI213" s="48"/>
      <c r="CJ213" s="48"/>
    </row>
    <row r="214" ht="15" customHeight="1">
      <c r="A214" s="47"/>
      <c r="B214" s="26"/>
      <c r="C214" s="26"/>
      <c r="D214" s="5"/>
      <c r="E214" s="48"/>
      <c r="F214" s="48"/>
      <c r="G214" s="48"/>
      <c r="H214" s="48"/>
      <c r="I214" s="48"/>
      <c r="J214" s="48"/>
      <c r="K214" s="49"/>
      <c r="L214" s="49"/>
      <c r="M214" s="3"/>
      <c r="N214" s="48"/>
      <c r="O214" s="48"/>
      <c r="P214" s="49"/>
      <c r="Q214" s="49"/>
      <c r="R214" s="49"/>
      <c r="S214" s="49"/>
      <c r="T214" s="49"/>
      <c r="U214" s="49"/>
      <c r="BF214" s="87"/>
      <c r="BT214" s="47"/>
      <c r="BU214" s="26"/>
      <c r="BV214" s="26"/>
      <c r="BW214" s="5"/>
      <c r="BX214" s="48"/>
      <c r="BY214" s="48"/>
      <c r="BZ214" s="48"/>
      <c r="CA214" s="48"/>
      <c r="CB214" s="48"/>
      <c r="CC214" s="48"/>
      <c r="CE214" s="48"/>
      <c r="CF214" s="48"/>
      <c r="CG214" s="48"/>
      <c r="CH214" s="48"/>
      <c r="CI214" s="48"/>
      <c r="CJ214" s="48"/>
    </row>
    <row r="215" ht="15" customHeight="1">
      <c r="A215" s="47"/>
      <c r="B215" s="26"/>
      <c r="C215" s="26"/>
      <c r="D215" s="5"/>
      <c r="E215" s="48"/>
      <c r="F215" s="48"/>
      <c r="G215" s="48"/>
      <c r="H215" s="48"/>
      <c r="I215" s="48"/>
      <c r="J215" s="48"/>
      <c r="K215" s="49"/>
      <c r="L215" s="49"/>
      <c r="M215" s="3"/>
      <c r="N215" s="48"/>
      <c r="O215" s="48"/>
      <c r="P215" s="49"/>
      <c r="Q215" s="49"/>
      <c r="R215" s="49"/>
      <c r="S215" s="49"/>
      <c r="T215" s="49"/>
      <c r="U215" s="49"/>
      <c r="BE215" s="89" t="s">
        <v>46</v>
      </c>
      <c r="BF215" s="89"/>
      <c r="BG215" s="90" t="s">
        <v>16</v>
      </c>
      <c r="BH215" s="91" t="s">
        <v>17</v>
      </c>
      <c r="BI215" s="91" t="s">
        <v>18</v>
      </c>
      <c r="BJ215" s="91" t="s">
        <v>19</v>
      </c>
      <c r="BK215" s="91" t="s">
        <v>20</v>
      </c>
      <c r="BL215" s="91" t="s">
        <v>47</v>
      </c>
      <c r="BT215" s="47"/>
      <c r="BU215" s="26"/>
      <c r="BV215" s="26"/>
      <c r="BW215" s="5"/>
      <c r="BX215" s="48"/>
      <c r="BY215" s="48"/>
      <c r="BZ215" s="48"/>
      <c r="CA215" s="48"/>
      <c r="CB215" s="48"/>
      <c r="CC215" s="48"/>
      <c r="CE215" s="48"/>
      <c r="CF215" s="48"/>
      <c r="CG215" s="48"/>
      <c r="CH215" s="48"/>
      <c r="CI215" s="48"/>
      <c r="CJ215" s="48"/>
    </row>
    <row r="216" ht="15" customHeight="1">
      <c r="A216" s="47"/>
      <c r="B216" s="26"/>
      <c r="C216" s="26"/>
      <c r="D216" s="5"/>
      <c r="E216" s="48"/>
      <c r="F216" s="48"/>
      <c r="G216" s="48"/>
      <c r="H216" s="48"/>
      <c r="I216" s="48"/>
      <c r="J216" s="48"/>
      <c r="K216" s="49"/>
      <c r="L216" s="49"/>
      <c r="M216" s="3"/>
      <c r="N216" s="48"/>
      <c r="O216" s="48"/>
      <c r="P216" s="49"/>
      <c r="Q216" s="49"/>
      <c r="R216" s="49"/>
      <c r="S216" s="49"/>
      <c r="T216" s="49"/>
      <c r="U216" s="49"/>
      <c r="BE216" s="92" t="s">
        <v>42</v>
      </c>
      <c r="BF216" s="92"/>
      <c r="BG216" s="93">
        <f>COUNTIF(BL12:BL111,"SEVERELY WASTED")</f>
        <v>1</v>
      </c>
      <c r="BH216" s="93">
        <f>COUNTIF(BL12:BL111,"WASTED")</f>
        <v>0</v>
      </c>
      <c r="BI216" s="93">
        <f>COUNTIF(BL12:BL111,"NORMAL")</f>
        <v>0</v>
      </c>
      <c r="BJ216" s="93">
        <f>COUNTIF(BL12:BL111,"OVERWEIGHT")</f>
        <v>0</v>
      </c>
      <c r="BK216" s="93">
        <f>COUNTIF(BL12:BL111,"OBESE")</f>
        <v>0</v>
      </c>
      <c r="BL216" s="94">
        <f t="shared" ref="BL216:BL217" si="160">SUM(BG216:BK216)</f>
        <v>1</v>
      </c>
      <c r="BT216" s="47"/>
      <c r="BU216" s="26"/>
      <c r="BV216" s="26"/>
      <c r="BW216" s="5"/>
      <c r="BX216" s="48"/>
      <c r="BY216" s="48"/>
      <c r="BZ216" s="48"/>
      <c r="CA216" s="48"/>
      <c r="CB216" s="48"/>
      <c r="CC216" s="48"/>
      <c r="CE216" s="48"/>
      <c r="CF216" s="48"/>
      <c r="CG216" s="48"/>
      <c r="CH216" s="48"/>
      <c r="CI216" s="48"/>
      <c r="CJ216" s="48"/>
    </row>
    <row r="217" ht="15" customHeight="1">
      <c r="A217" s="47"/>
      <c r="B217" s="26"/>
      <c r="C217" s="26"/>
      <c r="D217" s="5"/>
      <c r="E217" s="48"/>
      <c r="F217" s="48"/>
      <c r="G217" s="48"/>
      <c r="H217" s="48"/>
      <c r="I217" s="48"/>
      <c r="J217" s="48"/>
      <c r="K217" s="49"/>
      <c r="L217" s="49"/>
      <c r="M217" s="3"/>
      <c r="N217" s="48"/>
      <c r="O217" s="48"/>
      <c r="P217" s="49"/>
      <c r="Q217" s="49"/>
      <c r="R217" s="49"/>
      <c r="S217" s="49"/>
      <c r="T217" s="49"/>
      <c r="U217" s="49"/>
      <c r="BE217" s="92" t="s">
        <v>44</v>
      </c>
      <c r="BF217" s="92"/>
      <c r="BG217" s="93">
        <f>COUNTIF(BL113:BL212,"SEVERELY WASTED")</f>
        <v>18</v>
      </c>
      <c r="BH217" s="93">
        <f>COUNTIF(BL113:BL212,"WASTED")</f>
        <v>0</v>
      </c>
      <c r="BI217" s="93">
        <f>COUNTIF(BL113:BL212,"NORMAL")</f>
        <v>0</v>
      </c>
      <c r="BJ217" s="93">
        <f>COUNTIF(BL113:BL212,"OVERWEIGHT")</f>
        <v>0</v>
      </c>
      <c r="BK217" s="93">
        <f>COUNTIF(BL113:BL212,"OBESE")</f>
        <v>0</v>
      </c>
      <c r="BL217" s="94">
        <f t="shared" si="160"/>
        <v>18</v>
      </c>
      <c r="BT217" s="47"/>
      <c r="BU217" s="26"/>
      <c r="BV217" s="26"/>
      <c r="BW217" s="5"/>
      <c r="BX217" s="48"/>
      <c r="BY217" s="48"/>
      <c r="BZ217" s="48"/>
      <c r="CA217" s="48"/>
      <c r="CB217" s="48"/>
      <c r="CC217" s="48"/>
      <c r="CE217" s="48"/>
      <c r="CF217" s="48"/>
      <c r="CG217" s="48"/>
      <c r="CH217" s="48"/>
      <c r="CI217" s="48"/>
      <c r="CJ217" s="48"/>
    </row>
    <row r="218" ht="15" customHeight="1">
      <c r="A218" s="47"/>
      <c r="B218" s="26"/>
      <c r="C218" s="26"/>
      <c r="D218" s="5"/>
      <c r="E218" s="48"/>
      <c r="F218" s="48"/>
      <c r="G218" s="48"/>
      <c r="H218" s="48"/>
      <c r="I218" s="48"/>
      <c r="J218" s="48"/>
      <c r="K218" s="49"/>
      <c r="L218" s="49"/>
      <c r="M218" s="3"/>
      <c r="N218" s="48"/>
      <c r="O218" s="48"/>
      <c r="P218" s="49"/>
      <c r="Q218" s="49"/>
      <c r="R218" s="49"/>
      <c r="S218" s="49"/>
      <c r="T218" s="49"/>
      <c r="U218" s="49"/>
      <c r="BE218" s="92" t="s">
        <v>47</v>
      </c>
      <c r="BF218" s="92"/>
      <c r="BG218" s="93">
        <f>SUM(BG216:BG217)</f>
        <v>19</v>
      </c>
      <c r="BH218" s="93">
        <f>SUM(BH216:BH217)</f>
        <v>0</v>
      </c>
      <c r="BI218" s="93">
        <f>SUM(BI216:BI217)</f>
        <v>0</v>
      </c>
      <c r="BJ218" s="93">
        <f>SUM(BJ216:BJ217)</f>
        <v>0</v>
      </c>
      <c r="BK218" s="93">
        <f>SUM(BK216:BK217)</f>
        <v>0</v>
      </c>
      <c r="BL218" s="94">
        <f>IF(SUM(BL216:BL217)=SUM(BG218:BK218),SUM(BL216:BL217),"ERROR")</f>
        <v>19</v>
      </c>
      <c r="BT218" s="47"/>
      <c r="BU218" s="26"/>
      <c r="BV218" s="26"/>
      <c r="BW218" s="5"/>
      <c r="BX218" s="48"/>
      <c r="BY218" s="48"/>
      <c r="BZ218" s="48"/>
      <c r="CA218" s="48"/>
      <c r="CB218" s="48"/>
      <c r="CC218" s="48"/>
      <c r="CE218" s="48"/>
      <c r="CF218" s="48"/>
      <c r="CG218" s="48"/>
      <c r="CH218" s="48"/>
      <c r="CI218" s="48"/>
      <c r="CJ218" s="48"/>
    </row>
    <row r="219" ht="15" customHeight="1">
      <c r="A219" s="47"/>
      <c r="B219" s="26"/>
      <c r="C219" s="26"/>
      <c r="D219" s="5"/>
      <c r="E219" s="48"/>
      <c r="F219" s="48"/>
      <c r="G219" s="48"/>
      <c r="H219" s="48"/>
      <c r="I219" s="48"/>
      <c r="J219" s="48"/>
      <c r="K219" s="49"/>
      <c r="L219" s="49"/>
      <c r="M219" s="3"/>
      <c r="N219" s="48"/>
      <c r="O219" s="48"/>
      <c r="P219" s="49"/>
      <c r="Q219" s="49"/>
      <c r="R219" s="49"/>
      <c r="S219" s="49"/>
      <c r="T219" s="49"/>
      <c r="U219" s="49"/>
      <c r="BT219" s="47"/>
      <c r="BU219" s="26"/>
      <c r="BV219" s="26"/>
      <c r="BW219" s="5"/>
      <c r="BX219" s="48"/>
      <c r="BY219" s="48"/>
      <c r="BZ219" s="48"/>
      <c r="CA219" s="48"/>
      <c r="CB219" s="48"/>
      <c r="CC219" s="48"/>
      <c r="CE219" s="48"/>
      <c r="CF219" s="48"/>
      <c r="CG219" s="48"/>
      <c r="CH219" s="48"/>
      <c r="CI219" s="48"/>
      <c r="CJ219" s="48"/>
    </row>
    <row r="220" ht="15" customHeight="1">
      <c r="A220" s="47"/>
      <c r="B220" s="26"/>
      <c r="C220" s="26"/>
      <c r="D220" s="5"/>
      <c r="E220" s="48"/>
      <c r="F220" s="48"/>
      <c r="G220" s="48"/>
      <c r="H220" s="48"/>
      <c r="I220" s="48"/>
      <c r="J220" s="48"/>
      <c r="K220" s="49"/>
      <c r="L220" s="49"/>
      <c r="M220" s="3"/>
      <c r="N220" s="48"/>
      <c r="O220" s="48"/>
      <c r="P220" s="49"/>
      <c r="Q220" s="49"/>
      <c r="R220" s="49"/>
      <c r="S220" s="49"/>
      <c r="T220" s="49"/>
      <c r="U220" s="49"/>
      <c r="BE220" s="95" t="s">
        <v>48</v>
      </c>
      <c r="BF220" s="95"/>
      <c r="BG220" s="90" t="s">
        <v>16</v>
      </c>
      <c r="BH220" s="91" t="s">
        <v>17</v>
      </c>
      <c r="BI220" s="91" t="s">
        <v>18</v>
      </c>
      <c r="BJ220" s="91" t="s">
        <v>19</v>
      </c>
      <c r="BK220" s="91" t="s">
        <v>20</v>
      </c>
      <c r="BL220" s="91" t="s">
        <v>47</v>
      </c>
      <c r="BT220" s="47"/>
      <c r="BU220" s="26"/>
      <c r="BV220" s="26"/>
      <c r="BW220" s="5"/>
      <c r="BX220" s="48"/>
      <c r="BY220" s="48"/>
      <c r="BZ220" s="48"/>
      <c r="CA220" s="48"/>
      <c r="CB220" s="48"/>
      <c r="CC220" s="48"/>
      <c r="CE220" s="48"/>
      <c r="CF220" s="48"/>
      <c r="CG220" s="48"/>
      <c r="CH220" s="48"/>
      <c r="CI220" s="48"/>
      <c r="CJ220" s="48"/>
    </row>
    <row r="221" ht="15" customHeight="1">
      <c r="A221" s="47"/>
      <c r="B221" s="26"/>
      <c r="C221" s="26"/>
      <c r="D221" s="5"/>
      <c r="E221" s="48"/>
      <c r="F221" s="48"/>
      <c r="G221" s="48"/>
      <c r="H221" s="48"/>
      <c r="I221" s="48"/>
      <c r="J221" s="48"/>
      <c r="K221" s="49"/>
      <c r="L221" s="49"/>
      <c r="M221" s="3"/>
      <c r="N221" s="48"/>
      <c r="O221" s="48"/>
      <c r="P221" s="49"/>
      <c r="Q221" s="49"/>
      <c r="R221" s="49"/>
      <c r="S221" s="49"/>
      <c r="T221" s="49"/>
      <c r="U221" s="49"/>
      <c r="BE221" s="92" t="s">
        <v>42</v>
      </c>
      <c r="BF221" s="92"/>
      <c r="BG221" s="96">
        <f>(BG216/$BL$216*100)</f>
        <v>100</v>
      </c>
      <c r="BH221" s="96">
        <f>(BH216/$BL$216*100)</f>
        <v>0</v>
      </c>
      <c r="BI221" s="96">
        <f>(BI216/$BL$216*100)</f>
        <v>0</v>
      </c>
      <c r="BJ221" s="96">
        <f>(BJ216/$BL$216*100)</f>
        <v>0</v>
      </c>
      <c r="BK221" s="96">
        <f>(BK216/$BL$216*100)</f>
        <v>0</v>
      </c>
      <c r="BL221" s="94">
        <f t="shared" ref="BL221:BL222" si="161">SUM(BG221:BK221)</f>
        <v>100</v>
      </c>
      <c r="BT221" s="47"/>
      <c r="BU221" s="26"/>
      <c r="BV221" s="26"/>
      <c r="BW221" s="5"/>
      <c r="BX221" s="48"/>
      <c r="BY221" s="48"/>
      <c r="BZ221" s="48"/>
      <c r="CA221" s="48"/>
      <c r="CB221" s="48"/>
      <c r="CC221" s="48"/>
      <c r="CE221" s="48"/>
      <c r="CF221" s="48"/>
      <c r="CG221" s="48"/>
      <c r="CH221" s="48"/>
      <c r="CI221" s="48"/>
      <c r="CJ221" s="48"/>
    </row>
    <row r="222" ht="15" customHeight="1">
      <c r="A222" s="47"/>
      <c r="B222" s="26"/>
      <c r="C222" s="26"/>
      <c r="D222" s="5"/>
      <c r="E222" s="48"/>
      <c r="F222" s="48"/>
      <c r="G222" s="48"/>
      <c r="H222" s="48"/>
      <c r="I222" s="48"/>
      <c r="J222" s="48"/>
      <c r="K222" s="49"/>
      <c r="L222" s="49"/>
      <c r="M222" s="3"/>
      <c r="N222" s="48"/>
      <c r="O222" s="48"/>
      <c r="P222" s="49"/>
      <c r="Q222" s="49"/>
      <c r="R222" s="49"/>
      <c r="S222" s="49"/>
      <c r="T222" s="49"/>
      <c r="U222" s="49"/>
      <c r="BE222" s="92" t="s">
        <v>44</v>
      </c>
      <c r="BF222" s="92"/>
      <c r="BG222" s="96">
        <f>BG217/$BL$217*100</f>
        <v>100</v>
      </c>
      <c r="BH222" s="96">
        <f>BH217/$BL$217*100</f>
        <v>0</v>
      </c>
      <c r="BI222" s="96">
        <f>BI217/$BL$217*100</f>
        <v>0</v>
      </c>
      <c r="BJ222" s="96">
        <f>BJ217/$BL$217*100</f>
        <v>0</v>
      </c>
      <c r="BK222" s="96">
        <f>BK217/$BL$217*100</f>
        <v>0</v>
      </c>
      <c r="BL222" s="94">
        <f t="shared" si="161"/>
        <v>100</v>
      </c>
      <c r="BT222" s="47"/>
      <c r="BU222" s="26"/>
      <c r="BV222" s="26"/>
      <c r="BW222" s="5"/>
      <c r="BX222" s="48"/>
      <c r="BY222" s="48"/>
      <c r="BZ222" s="48"/>
      <c r="CA222" s="48"/>
      <c r="CB222" s="48"/>
      <c r="CC222" s="48"/>
      <c r="CE222" s="48"/>
      <c r="CF222" s="48"/>
      <c r="CG222" s="48"/>
      <c r="CH222" s="48"/>
      <c r="CI222" s="48"/>
      <c r="CJ222" s="48"/>
    </row>
    <row r="223" ht="15" customHeight="1">
      <c r="A223" s="47"/>
      <c r="B223" s="26"/>
      <c r="C223" s="26"/>
      <c r="D223" s="5"/>
      <c r="E223" s="48"/>
      <c r="F223" s="48"/>
      <c r="G223" s="48"/>
      <c r="H223" s="48"/>
      <c r="I223" s="48"/>
      <c r="J223" s="48"/>
      <c r="K223" s="49"/>
      <c r="L223" s="49"/>
      <c r="M223" s="3"/>
      <c r="N223" s="48"/>
      <c r="O223" s="48"/>
      <c r="P223" s="49"/>
      <c r="Q223" s="49"/>
      <c r="R223" s="49"/>
      <c r="S223" s="49"/>
      <c r="T223" s="49"/>
      <c r="U223" s="49"/>
      <c r="BE223" s="92" t="s">
        <v>47</v>
      </c>
      <c r="BF223" s="92"/>
      <c r="BG223" s="96">
        <f>SUM(BG221:BG222)</f>
        <v>200</v>
      </c>
      <c r="BH223" s="96">
        <f>SUM(BH221:BH222)</f>
        <v>0</v>
      </c>
      <c r="BI223" s="96">
        <f>SUM(BI221:BI222)</f>
        <v>0</v>
      </c>
      <c r="BJ223" s="96">
        <f>SUM(BJ221:BJ222)</f>
        <v>0</v>
      </c>
      <c r="BK223" s="96">
        <f>SUM(BK221:BK222)</f>
        <v>0</v>
      </c>
      <c r="BL223" s="94" t="str">
        <f>IF(SUM(BL221:BL222)=SUM(BG223:BK223),"100%","ERROR")</f>
        <v>100%</v>
      </c>
      <c r="BT223" s="47"/>
      <c r="BU223" s="26"/>
      <c r="BV223" s="26"/>
      <c r="BW223" s="5"/>
      <c r="BX223" s="48"/>
      <c r="BY223" s="48"/>
      <c r="BZ223" s="48"/>
      <c r="CA223" s="48"/>
      <c r="CB223" s="48"/>
      <c r="CC223" s="48"/>
      <c r="CE223" s="48"/>
      <c r="CF223" s="48"/>
      <c r="CG223" s="48"/>
      <c r="CH223" s="48"/>
      <c r="CI223" s="48"/>
      <c r="CJ223" s="48"/>
    </row>
    <row r="224" ht="15" customHeight="1">
      <c r="A224" s="47"/>
      <c r="B224" s="26"/>
      <c r="C224" s="26"/>
      <c r="D224" s="5"/>
      <c r="E224" s="48"/>
      <c r="F224" s="48"/>
      <c r="G224" s="48"/>
      <c r="H224" s="48"/>
      <c r="I224" s="48"/>
      <c r="J224" s="48"/>
      <c r="K224" s="49"/>
      <c r="L224" s="49"/>
      <c r="M224" s="3"/>
      <c r="N224" s="48"/>
      <c r="O224" s="48"/>
      <c r="P224" s="49"/>
      <c r="Q224" s="49"/>
      <c r="R224" s="49"/>
      <c r="S224" s="49"/>
      <c r="T224" s="49"/>
      <c r="U224" s="49"/>
      <c r="BT224" s="47"/>
      <c r="BU224" s="26"/>
      <c r="BV224" s="26"/>
      <c r="BW224" s="5"/>
      <c r="BX224" s="48"/>
      <c r="BY224" s="48"/>
      <c r="BZ224" s="48"/>
      <c r="CA224" s="48"/>
      <c r="CB224" s="48"/>
      <c r="CC224" s="48"/>
      <c r="CE224" s="48"/>
      <c r="CF224" s="48"/>
      <c r="CG224" s="48"/>
      <c r="CH224" s="48"/>
      <c r="CI224" s="48"/>
      <c r="CJ224" s="48"/>
    </row>
    <row r="225" ht="15" customHeight="1">
      <c r="A225" s="47"/>
      <c r="B225" s="26"/>
      <c r="C225" s="26"/>
      <c r="D225" s="5"/>
      <c r="E225" s="48"/>
      <c r="F225" s="48"/>
      <c r="G225" s="48"/>
      <c r="H225" s="48"/>
      <c r="I225" s="48"/>
      <c r="J225" s="48"/>
      <c r="K225" s="49"/>
      <c r="L225" s="49"/>
      <c r="M225" s="3"/>
      <c r="N225" s="48"/>
      <c r="O225" s="48"/>
      <c r="P225" s="49"/>
      <c r="Q225" s="49"/>
      <c r="R225" s="49"/>
      <c r="S225" s="49"/>
      <c r="T225" s="49"/>
      <c r="U225" s="49"/>
      <c r="BT225" s="47"/>
      <c r="BU225" s="26"/>
      <c r="BV225" s="26"/>
      <c r="BW225" s="5"/>
      <c r="BX225" s="48"/>
      <c r="BY225" s="48"/>
      <c r="BZ225" s="48"/>
      <c r="CA225" s="48"/>
      <c r="CB225" s="48"/>
      <c r="CC225" s="48"/>
      <c r="CE225" s="48"/>
      <c r="CF225" s="48"/>
      <c r="CG225" s="48"/>
      <c r="CH225" s="48"/>
      <c r="CI225" s="48"/>
      <c r="CJ225" s="48"/>
    </row>
    <row r="226" ht="15" customHeight="1">
      <c r="A226" s="47"/>
      <c r="B226" s="26"/>
      <c r="C226" s="26"/>
      <c r="D226" s="5"/>
      <c r="E226" s="48"/>
      <c r="F226" s="48"/>
      <c r="G226" s="48"/>
      <c r="H226" s="48"/>
      <c r="I226" s="48"/>
      <c r="J226" s="48"/>
      <c r="K226" s="49"/>
      <c r="L226" s="49"/>
      <c r="M226" s="3"/>
      <c r="N226" s="48"/>
      <c r="O226" s="48"/>
      <c r="P226" s="49"/>
      <c r="Q226" s="49"/>
      <c r="R226" s="49"/>
      <c r="S226" s="49"/>
      <c r="T226" s="49"/>
      <c r="U226" s="49"/>
      <c r="BT226" s="47"/>
      <c r="BU226" s="26"/>
      <c r="BV226" s="26"/>
      <c r="BW226" s="5"/>
      <c r="BX226" s="48"/>
      <c r="BY226" s="48"/>
      <c r="BZ226" s="48"/>
      <c r="CA226" s="48"/>
      <c r="CB226" s="48"/>
      <c r="CC226" s="48"/>
      <c r="CE226" s="48"/>
      <c r="CF226" s="48"/>
      <c r="CG226" s="48"/>
      <c r="CH226" s="48"/>
      <c r="CI226" s="48"/>
      <c r="CJ226" s="48"/>
    </row>
    <row r="227" ht="15" customHeight="1">
      <c r="A227" s="47"/>
      <c r="B227" s="26"/>
      <c r="C227" s="26"/>
      <c r="D227" s="5"/>
      <c r="E227" s="48"/>
      <c r="F227" s="48"/>
      <c r="G227" s="48"/>
      <c r="H227" s="48"/>
      <c r="I227" s="48"/>
      <c r="J227" s="48"/>
      <c r="K227" s="49"/>
      <c r="L227" s="49"/>
      <c r="M227" s="3"/>
      <c r="N227" s="48"/>
      <c r="O227" s="48"/>
      <c r="P227" s="49"/>
      <c r="Q227" s="49"/>
      <c r="R227" s="49"/>
      <c r="S227" s="49"/>
      <c r="T227" s="49"/>
      <c r="U227" s="49"/>
      <c r="BT227" s="47"/>
      <c r="BU227" s="26"/>
      <c r="BV227" s="26"/>
      <c r="BW227" s="5"/>
      <c r="BX227" s="48"/>
      <c r="BY227" s="48"/>
      <c r="BZ227" s="48"/>
      <c r="CA227" s="48"/>
      <c r="CB227" s="48"/>
      <c r="CC227" s="48"/>
      <c r="CE227" s="48"/>
      <c r="CF227" s="48"/>
      <c r="CG227" s="48"/>
      <c r="CH227" s="48"/>
      <c r="CI227" s="48"/>
      <c r="CJ227" s="48"/>
    </row>
    <row r="228" ht="15" customHeight="1">
      <c r="A228" s="47"/>
      <c r="B228" s="26"/>
      <c r="C228" s="26"/>
      <c r="D228" s="5"/>
      <c r="E228" s="48"/>
      <c r="F228" s="48"/>
      <c r="G228" s="48"/>
      <c r="H228" s="48"/>
      <c r="I228" s="48"/>
      <c r="J228" s="48"/>
      <c r="K228" s="49"/>
      <c r="L228" s="49"/>
      <c r="M228" s="3"/>
      <c r="N228" s="48"/>
      <c r="O228" s="48"/>
      <c r="P228" s="49"/>
      <c r="Q228" s="49"/>
      <c r="R228" s="49"/>
      <c r="S228" s="49"/>
      <c r="T228" s="49"/>
      <c r="U228" s="49"/>
      <c r="BT228" s="47"/>
      <c r="BU228" s="26"/>
      <c r="BV228" s="26"/>
      <c r="BW228" s="5"/>
      <c r="BX228" s="48"/>
      <c r="BY228" s="48"/>
      <c r="BZ228" s="48"/>
      <c r="CA228" s="48"/>
      <c r="CB228" s="48"/>
      <c r="CC228" s="48"/>
      <c r="CE228" s="48"/>
      <c r="CF228" s="48"/>
      <c r="CG228" s="48"/>
      <c r="CH228" s="48"/>
      <c r="CI228" s="48"/>
      <c r="CJ228" s="48"/>
    </row>
    <row r="229" ht="15" customHeight="1">
      <c r="A229" s="47"/>
      <c r="B229" s="26"/>
      <c r="C229" s="26"/>
      <c r="D229" s="5"/>
      <c r="E229" s="48"/>
      <c r="F229" s="48"/>
      <c r="G229" s="48"/>
      <c r="H229" s="48"/>
      <c r="I229" s="48"/>
      <c r="J229" s="48"/>
      <c r="K229" s="49"/>
      <c r="L229" s="49"/>
      <c r="M229" s="3"/>
      <c r="N229" s="48"/>
      <c r="O229" s="48"/>
      <c r="P229" s="49"/>
      <c r="Q229" s="49"/>
      <c r="R229" s="49"/>
      <c r="S229" s="49"/>
      <c r="T229" s="49"/>
      <c r="U229" s="49"/>
      <c r="BT229" s="47"/>
      <c r="BU229" s="26"/>
      <c r="BV229" s="26"/>
      <c r="BW229" s="5"/>
      <c r="BX229" s="48"/>
      <c r="BY229" s="48"/>
      <c r="BZ229" s="48"/>
      <c r="CA229" s="48"/>
      <c r="CB229" s="48"/>
      <c r="CC229" s="48"/>
      <c r="CE229" s="48"/>
      <c r="CF229" s="48"/>
      <c r="CG229" s="48"/>
      <c r="CH229" s="48"/>
      <c r="CI229" s="48"/>
      <c r="CJ229" s="48"/>
    </row>
    <row r="230" ht="15" customHeight="1">
      <c r="A230" s="47"/>
      <c r="B230" s="26"/>
      <c r="C230" s="26"/>
      <c r="D230" s="5"/>
      <c r="E230" s="48"/>
      <c r="F230" s="48"/>
      <c r="G230" s="48"/>
      <c r="H230" s="48"/>
      <c r="I230" s="48"/>
      <c r="J230" s="48"/>
      <c r="K230" s="49"/>
      <c r="L230" s="49"/>
      <c r="M230" s="3"/>
      <c r="N230" s="48"/>
      <c r="O230" s="48"/>
      <c r="P230" s="49"/>
      <c r="Q230" s="49"/>
      <c r="R230" s="49"/>
      <c r="S230" s="49"/>
      <c r="T230" s="49"/>
      <c r="U230" s="49"/>
      <c r="BT230" s="47"/>
      <c r="BU230" s="26"/>
      <c r="BV230" s="26"/>
      <c r="BW230" s="5"/>
      <c r="BX230" s="48"/>
      <c r="BY230" s="48"/>
      <c r="BZ230" s="48"/>
      <c r="CA230" s="48"/>
      <c r="CB230" s="48"/>
      <c r="CC230" s="48"/>
      <c r="CE230" s="48"/>
      <c r="CF230" s="48"/>
      <c r="CG230" s="48"/>
      <c r="CH230" s="48"/>
      <c r="CI230" s="48"/>
      <c r="CJ230" s="48"/>
    </row>
    <row r="231" ht="15" customHeight="1">
      <c r="A231" s="47"/>
      <c r="B231" s="26"/>
      <c r="C231" s="26"/>
      <c r="D231" s="5"/>
      <c r="E231" s="48"/>
      <c r="F231" s="48"/>
      <c r="G231" s="48"/>
      <c r="H231" s="48"/>
      <c r="I231" s="48"/>
      <c r="J231" s="48"/>
      <c r="K231" s="49"/>
      <c r="L231" s="49"/>
      <c r="M231" s="3"/>
      <c r="N231" s="48"/>
      <c r="O231" s="48"/>
      <c r="P231" s="49"/>
      <c r="Q231" s="49"/>
      <c r="R231" s="49"/>
      <c r="S231" s="49"/>
      <c r="T231" s="49"/>
      <c r="U231" s="49"/>
      <c r="BT231" s="47"/>
      <c r="BU231" s="26"/>
      <c r="BV231" s="26"/>
      <c r="BW231" s="5"/>
      <c r="BX231" s="48"/>
      <c r="BY231" s="48"/>
      <c r="BZ231" s="48"/>
      <c r="CA231" s="48"/>
      <c r="CB231" s="48"/>
      <c r="CC231" s="48"/>
      <c r="CE231" s="48"/>
      <c r="CF231" s="48"/>
      <c r="CG231" s="48"/>
      <c r="CH231" s="48"/>
      <c r="CI231" s="48"/>
      <c r="CJ231" s="48"/>
    </row>
    <row r="232" ht="15" customHeight="1">
      <c r="A232" s="47"/>
      <c r="B232" s="26"/>
      <c r="C232" s="26"/>
      <c r="D232" s="5"/>
      <c r="E232" s="48"/>
      <c r="F232" s="48"/>
      <c r="G232" s="48"/>
      <c r="H232" s="48"/>
      <c r="I232" s="48"/>
      <c r="J232" s="48"/>
      <c r="K232" s="49"/>
      <c r="L232" s="49"/>
      <c r="M232" s="3"/>
      <c r="N232" s="48"/>
      <c r="O232" s="48"/>
      <c r="P232" s="49"/>
      <c r="Q232" s="49"/>
      <c r="R232" s="49"/>
      <c r="S232" s="49"/>
      <c r="T232" s="49"/>
      <c r="U232" s="49"/>
      <c r="BT232" s="47"/>
      <c r="BU232" s="26"/>
      <c r="BV232" s="26"/>
      <c r="BW232" s="5"/>
      <c r="BX232" s="48"/>
      <c r="BY232" s="48"/>
      <c r="BZ232" s="48"/>
      <c r="CA232" s="48"/>
      <c r="CB232" s="48"/>
      <c r="CC232" s="48"/>
      <c r="CE232" s="48"/>
      <c r="CF232" s="48"/>
      <c r="CG232" s="48"/>
      <c r="CH232" s="48"/>
      <c r="CI232" s="48"/>
      <c r="CJ232" s="48"/>
    </row>
    <row r="233" ht="15" customHeight="1">
      <c r="A233" s="47"/>
      <c r="B233" s="26"/>
      <c r="C233" s="26"/>
      <c r="D233" s="5"/>
      <c r="E233" s="48"/>
      <c r="F233" s="48"/>
      <c r="G233" s="48"/>
      <c r="H233" s="48"/>
      <c r="I233" s="48"/>
      <c r="J233" s="48"/>
      <c r="K233" s="49"/>
      <c r="L233" s="49"/>
      <c r="M233" s="3"/>
      <c r="N233" s="48"/>
      <c r="O233" s="48"/>
      <c r="P233" s="49"/>
      <c r="Q233" s="49"/>
      <c r="R233" s="49"/>
      <c r="S233" s="49"/>
      <c r="T233" s="49"/>
      <c r="U233" s="49"/>
      <c r="BT233" s="47"/>
      <c r="BU233" s="26"/>
      <c r="BV233" s="26"/>
      <c r="BW233" s="5"/>
      <c r="BX233" s="48"/>
      <c r="BY233" s="48"/>
      <c r="BZ233" s="48"/>
      <c r="CA233" s="48"/>
      <c r="CB233" s="48"/>
      <c r="CC233" s="48"/>
      <c r="CE233" s="48"/>
      <c r="CF233" s="48"/>
      <c r="CG233" s="48"/>
      <c r="CH233" s="48"/>
      <c r="CI233" s="48"/>
      <c r="CJ233" s="48"/>
    </row>
    <row r="234" ht="15" customHeight="1">
      <c r="A234" s="47"/>
      <c r="B234" s="26"/>
      <c r="C234" s="26"/>
      <c r="D234" s="5"/>
      <c r="E234" s="48"/>
      <c r="F234" s="48"/>
      <c r="G234" s="48"/>
      <c r="H234" s="48"/>
      <c r="I234" s="48"/>
      <c r="J234" s="48"/>
      <c r="K234" s="49"/>
      <c r="L234" s="49"/>
      <c r="M234" s="3"/>
      <c r="N234" s="48"/>
      <c r="O234" s="48"/>
      <c r="P234" s="49"/>
      <c r="Q234" s="49"/>
      <c r="R234" s="49"/>
      <c r="S234" s="49"/>
      <c r="T234" s="49"/>
      <c r="U234" s="49"/>
      <c r="BT234" s="47"/>
      <c r="BU234" s="26"/>
      <c r="BV234" s="26"/>
      <c r="BW234" s="5"/>
      <c r="BX234" s="48"/>
      <c r="BY234" s="48"/>
      <c r="BZ234" s="48"/>
      <c r="CA234" s="48"/>
      <c r="CB234" s="48"/>
      <c r="CC234" s="48"/>
      <c r="CE234" s="48"/>
      <c r="CF234" s="48"/>
      <c r="CG234" s="48"/>
      <c r="CH234" s="48"/>
      <c r="CI234" s="48"/>
      <c r="CJ234" s="48"/>
    </row>
    <row r="235" ht="15" customHeight="1">
      <c r="A235" s="47"/>
      <c r="B235" s="26"/>
      <c r="C235" s="26"/>
      <c r="D235" s="5"/>
      <c r="E235" s="48"/>
      <c r="F235" s="48"/>
      <c r="G235" s="48"/>
      <c r="H235" s="48"/>
      <c r="I235" s="48"/>
      <c r="J235" s="48"/>
      <c r="K235" s="49"/>
      <c r="L235" s="49"/>
      <c r="M235" s="3"/>
      <c r="N235" s="48"/>
      <c r="O235" s="48"/>
      <c r="P235" s="49"/>
      <c r="Q235" s="49"/>
      <c r="R235" s="49"/>
      <c r="S235" s="49"/>
      <c r="T235" s="49"/>
      <c r="U235" s="49"/>
      <c r="BT235" s="47"/>
      <c r="BU235" s="26"/>
      <c r="BV235" s="26"/>
      <c r="BW235" s="5"/>
      <c r="BX235" s="48"/>
      <c r="BY235" s="48"/>
      <c r="BZ235" s="48"/>
      <c r="CA235" s="48"/>
      <c r="CB235" s="48"/>
      <c r="CC235" s="48"/>
      <c r="CE235" s="48"/>
      <c r="CF235" s="48"/>
      <c r="CG235" s="48"/>
      <c r="CH235" s="48"/>
      <c r="CI235" s="48"/>
      <c r="CJ235" s="48"/>
    </row>
    <row r="236" ht="15" customHeight="1">
      <c r="A236" s="47"/>
      <c r="B236" s="26"/>
      <c r="C236" s="26"/>
      <c r="D236" s="5"/>
      <c r="E236" s="48"/>
      <c r="F236" s="48"/>
      <c r="G236" s="48"/>
      <c r="H236" s="48"/>
      <c r="I236" s="48"/>
      <c r="J236" s="48"/>
      <c r="K236" s="49"/>
      <c r="L236" s="49"/>
      <c r="M236" s="3"/>
      <c r="N236" s="48"/>
      <c r="O236" s="48"/>
      <c r="P236" s="49"/>
      <c r="Q236" s="49"/>
      <c r="R236" s="49"/>
      <c r="S236" s="49"/>
      <c r="T236" s="49"/>
      <c r="U236" s="49"/>
      <c r="BT236" s="47"/>
      <c r="BU236" s="26"/>
      <c r="BV236" s="26"/>
      <c r="BW236" s="5"/>
      <c r="BX236" s="48"/>
      <c r="BY236" s="48"/>
      <c r="BZ236" s="48"/>
      <c r="CA236" s="48"/>
      <c r="CB236" s="48"/>
      <c r="CC236" s="48"/>
      <c r="CE236" s="48"/>
      <c r="CF236" s="48"/>
      <c r="CG236" s="48"/>
      <c r="CH236" s="48"/>
      <c r="CI236" s="48"/>
      <c r="CJ236" s="48"/>
    </row>
    <row r="237" ht="15" customHeight="1">
      <c r="A237" s="47"/>
      <c r="B237" s="26"/>
      <c r="C237" s="26"/>
      <c r="D237" s="5"/>
      <c r="E237" s="48"/>
      <c r="F237" s="48"/>
      <c r="G237" s="48"/>
      <c r="H237" s="48"/>
      <c r="I237" s="48"/>
      <c r="J237" s="48"/>
      <c r="K237" s="49"/>
      <c r="L237" s="49"/>
      <c r="M237" s="3"/>
      <c r="N237" s="48"/>
      <c r="O237" s="48"/>
      <c r="P237" s="49"/>
      <c r="Q237" s="49"/>
      <c r="R237" s="49"/>
      <c r="S237" s="49"/>
      <c r="T237" s="49"/>
      <c r="U237" s="49"/>
      <c r="BT237" s="47"/>
      <c r="BU237" s="26"/>
      <c r="BV237" s="26"/>
      <c r="BW237" s="5"/>
      <c r="BX237" s="48"/>
      <c r="BY237" s="48"/>
      <c r="BZ237" s="48"/>
      <c r="CA237" s="48"/>
      <c r="CB237" s="48"/>
      <c r="CC237" s="48"/>
      <c r="CE237" s="48"/>
      <c r="CF237" s="48"/>
      <c r="CG237" s="48"/>
      <c r="CH237" s="48"/>
      <c r="CI237" s="48"/>
      <c r="CJ237" s="48"/>
    </row>
    <row r="238" ht="15" customHeight="1">
      <c r="A238" s="47"/>
      <c r="B238" s="26"/>
      <c r="C238" s="26"/>
      <c r="D238" s="5"/>
      <c r="E238" s="48"/>
      <c r="F238" s="48"/>
      <c r="G238" s="48"/>
      <c r="H238" s="48"/>
      <c r="I238" s="48"/>
      <c r="J238" s="48"/>
      <c r="K238" s="49"/>
      <c r="L238" s="49"/>
      <c r="M238" s="3"/>
      <c r="N238" s="48"/>
      <c r="O238" s="48"/>
      <c r="P238" s="49"/>
      <c r="Q238" s="49"/>
      <c r="R238" s="49"/>
      <c r="S238" s="49"/>
      <c r="T238" s="49"/>
      <c r="U238" s="49"/>
      <c r="BT238" s="47"/>
      <c r="BU238" s="26"/>
      <c r="BV238" s="26"/>
      <c r="BW238" s="5"/>
      <c r="BX238" s="48"/>
      <c r="BY238" s="48"/>
      <c r="BZ238" s="48"/>
      <c r="CA238" s="48"/>
      <c r="CB238" s="48"/>
      <c r="CC238" s="48"/>
      <c r="CE238" s="48"/>
      <c r="CF238" s="48"/>
      <c r="CG238" s="48"/>
      <c r="CH238" s="48"/>
      <c r="CI238" s="48"/>
      <c r="CJ238" s="48"/>
    </row>
    <row r="239" ht="15" customHeight="1">
      <c r="A239" s="47"/>
      <c r="B239" s="26"/>
      <c r="C239" s="26"/>
      <c r="D239" s="5"/>
      <c r="E239" s="48"/>
      <c r="F239" s="48"/>
      <c r="G239" s="48"/>
      <c r="H239" s="48"/>
      <c r="I239" s="48"/>
      <c r="J239" s="48"/>
      <c r="K239" s="49"/>
      <c r="L239" s="49"/>
      <c r="M239" s="3"/>
      <c r="N239" s="48"/>
      <c r="O239" s="48"/>
      <c r="P239" s="49"/>
      <c r="Q239" s="49"/>
      <c r="R239" s="49"/>
      <c r="S239" s="49"/>
      <c r="T239" s="49"/>
      <c r="U239" s="49"/>
      <c r="BT239" s="47"/>
      <c r="BU239" s="26"/>
      <c r="BV239" s="26"/>
      <c r="BW239" s="5"/>
      <c r="BX239" s="48"/>
      <c r="BY239" s="48"/>
      <c r="BZ239" s="48"/>
      <c r="CA239" s="48"/>
      <c r="CB239" s="48"/>
      <c r="CC239" s="48"/>
      <c r="CE239" s="48"/>
      <c r="CF239" s="48"/>
      <c r="CG239" s="48"/>
      <c r="CH239" s="48"/>
      <c r="CI239" s="48"/>
      <c r="CJ239" s="48"/>
    </row>
    <row r="240" ht="15" customHeight="1">
      <c r="A240" s="47"/>
      <c r="B240" s="26"/>
      <c r="C240" s="26"/>
      <c r="D240" s="5"/>
      <c r="E240" s="48"/>
      <c r="F240" s="48"/>
      <c r="G240" s="48"/>
      <c r="H240" s="48"/>
      <c r="I240" s="48"/>
      <c r="J240" s="48"/>
      <c r="K240" s="49"/>
      <c r="L240" s="49"/>
      <c r="M240" s="3"/>
      <c r="N240" s="48"/>
      <c r="O240" s="48"/>
      <c r="P240" s="49"/>
      <c r="Q240" s="49"/>
      <c r="R240" s="49"/>
      <c r="S240" s="49"/>
      <c r="T240" s="49"/>
      <c r="U240" s="49"/>
      <c r="BT240" s="47"/>
      <c r="BU240" s="26"/>
      <c r="BV240" s="26"/>
      <c r="BW240" s="5"/>
      <c r="BX240" s="48"/>
      <c r="BY240" s="48"/>
      <c r="BZ240" s="48"/>
      <c r="CA240" s="48"/>
      <c r="CB240" s="48"/>
      <c r="CC240" s="48"/>
      <c r="CE240" s="48"/>
      <c r="CF240" s="48"/>
      <c r="CG240" s="48"/>
      <c r="CH240" s="48"/>
      <c r="CI240" s="48"/>
      <c r="CJ240" s="48"/>
    </row>
    <row r="241" ht="15" customHeight="1">
      <c r="A241" s="47"/>
      <c r="B241" s="26"/>
      <c r="C241" s="26"/>
      <c r="D241" s="5"/>
      <c r="E241" s="48"/>
      <c r="F241" s="48"/>
      <c r="G241" s="48"/>
      <c r="H241" s="48"/>
      <c r="I241" s="48"/>
      <c r="J241" s="48"/>
      <c r="K241" s="49"/>
      <c r="L241" s="49"/>
      <c r="M241" s="3"/>
      <c r="N241" s="48"/>
      <c r="O241" s="48"/>
      <c r="P241" s="49"/>
      <c r="Q241" s="49"/>
      <c r="R241" s="49"/>
      <c r="S241" s="49"/>
      <c r="T241" s="49"/>
      <c r="U241" s="49"/>
      <c r="BT241" s="47"/>
      <c r="BU241" s="26"/>
      <c r="BV241" s="26"/>
      <c r="BW241" s="5"/>
      <c r="BX241" s="48"/>
      <c r="BY241" s="48"/>
      <c r="BZ241" s="48"/>
      <c r="CA241" s="48"/>
      <c r="CB241" s="48"/>
      <c r="CC241" s="48"/>
      <c r="CE241" s="48"/>
      <c r="CF241" s="48"/>
      <c r="CG241" s="48"/>
      <c r="CH241" s="48"/>
      <c r="CI241" s="48"/>
      <c r="CJ241" s="48"/>
    </row>
    <row r="242" ht="15" customHeight="1">
      <c r="A242" s="47"/>
      <c r="B242" s="26"/>
      <c r="C242" s="26"/>
      <c r="D242" s="5"/>
      <c r="E242" s="48"/>
      <c r="F242" s="48"/>
      <c r="G242" s="48"/>
      <c r="H242" s="48"/>
      <c r="I242" s="48"/>
      <c r="J242" s="48"/>
      <c r="K242" s="49"/>
      <c r="L242" s="49"/>
      <c r="M242" s="3"/>
      <c r="N242" s="48"/>
      <c r="O242" s="48"/>
      <c r="P242" s="49"/>
      <c r="Q242" s="49"/>
      <c r="R242" s="49"/>
      <c r="S242" s="49"/>
      <c r="T242" s="49"/>
      <c r="U242" s="49"/>
      <c r="BT242" s="47"/>
      <c r="BU242" s="26"/>
      <c r="BV242" s="26"/>
      <c r="BW242" s="5"/>
      <c r="BX242" s="48"/>
      <c r="BY242" s="48"/>
      <c r="BZ242" s="48"/>
      <c r="CA242" s="48"/>
      <c r="CB242" s="48"/>
      <c r="CC242" s="48"/>
      <c r="CE242" s="48"/>
      <c r="CF242" s="48"/>
      <c r="CG242" s="48"/>
      <c r="CH242" s="48"/>
      <c r="CI242" s="48"/>
      <c r="CJ242" s="48"/>
    </row>
    <row r="243" ht="15" customHeight="1">
      <c r="A243" s="47"/>
      <c r="B243" s="26"/>
      <c r="C243" s="26"/>
      <c r="D243" s="5"/>
      <c r="E243" s="48"/>
      <c r="F243" s="48"/>
      <c r="G243" s="48"/>
      <c r="H243" s="48"/>
      <c r="I243" s="48"/>
      <c r="J243" s="48"/>
      <c r="K243" s="49"/>
      <c r="L243" s="49"/>
      <c r="M243" s="3"/>
      <c r="N243" s="48"/>
      <c r="O243" s="48"/>
      <c r="P243" s="49"/>
      <c r="Q243" s="49"/>
      <c r="R243" s="49"/>
      <c r="S243" s="49"/>
      <c r="T243" s="49"/>
      <c r="U243" s="49"/>
      <c r="BT243" s="47"/>
      <c r="BU243" s="26"/>
      <c r="BV243" s="26"/>
      <c r="BW243" s="5"/>
      <c r="BX243" s="48"/>
      <c r="BY243" s="48"/>
      <c r="BZ243" s="48"/>
      <c r="CA243" s="48"/>
      <c r="CB243" s="48"/>
      <c r="CC243" s="48"/>
      <c r="CE243" s="48"/>
      <c r="CF243" s="48"/>
      <c r="CG243" s="48"/>
      <c r="CH243" s="48"/>
      <c r="CI243" s="48"/>
      <c r="CJ243" s="48"/>
    </row>
    <row r="244" ht="15" customHeight="1">
      <c r="A244" s="47"/>
      <c r="B244" s="26"/>
      <c r="C244" s="26"/>
      <c r="D244" s="5"/>
      <c r="E244" s="48"/>
      <c r="F244" s="48"/>
      <c r="G244" s="48"/>
      <c r="H244" s="48"/>
      <c r="I244" s="48"/>
      <c r="J244" s="48"/>
      <c r="K244" s="49"/>
      <c r="L244" s="49"/>
      <c r="M244" s="3"/>
      <c r="N244" s="48"/>
      <c r="O244" s="48"/>
      <c r="P244" s="49"/>
      <c r="Q244" s="49"/>
      <c r="R244" s="49"/>
      <c r="S244" s="49"/>
      <c r="T244" s="49"/>
      <c r="U244" s="49"/>
      <c r="BT244" s="47"/>
      <c r="BU244" s="26"/>
      <c r="BV244" s="26"/>
      <c r="BW244" s="5"/>
      <c r="BX244" s="48"/>
      <c r="BY244" s="48"/>
      <c r="BZ244" s="48"/>
      <c r="CA244" s="48"/>
      <c r="CB244" s="48"/>
      <c r="CC244" s="48"/>
      <c r="CE244" s="48"/>
      <c r="CF244" s="48"/>
      <c r="CG244" s="48"/>
      <c r="CH244" s="48"/>
      <c r="CI244" s="48"/>
      <c r="CJ244" s="48"/>
    </row>
    <row r="245" ht="15" customHeight="1">
      <c r="A245" s="47"/>
      <c r="B245" s="26"/>
      <c r="C245" s="26"/>
      <c r="D245" s="5"/>
      <c r="E245" s="48"/>
      <c r="F245" s="48"/>
      <c r="G245" s="48"/>
      <c r="H245" s="48"/>
      <c r="I245" s="48"/>
      <c r="J245" s="48"/>
      <c r="K245" s="49"/>
      <c r="L245" s="49"/>
      <c r="M245" s="3"/>
      <c r="N245" s="48"/>
      <c r="O245" s="48"/>
      <c r="P245" s="49"/>
      <c r="Q245" s="49"/>
      <c r="R245" s="49"/>
      <c r="S245" s="49"/>
      <c r="T245" s="49"/>
      <c r="U245" s="49"/>
      <c r="BT245" s="47"/>
      <c r="BU245" s="26"/>
      <c r="BV245" s="26"/>
      <c r="BW245" s="5"/>
      <c r="BX245" s="48"/>
      <c r="BY245" s="48"/>
      <c r="BZ245" s="48"/>
      <c r="CA245" s="48"/>
      <c r="CB245" s="48"/>
      <c r="CC245" s="48"/>
      <c r="CE245" s="48"/>
      <c r="CF245" s="48"/>
      <c r="CG245" s="48"/>
      <c r="CH245" s="48"/>
      <c r="CI245" s="48"/>
      <c r="CJ245" s="48"/>
    </row>
    <row r="246" ht="15" customHeight="1">
      <c r="A246" s="47"/>
      <c r="B246" s="26"/>
      <c r="C246" s="26"/>
      <c r="D246" s="5"/>
      <c r="E246" s="48"/>
      <c r="F246" s="48"/>
      <c r="G246" s="48"/>
      <c r="H246" s="48"/>
      <c r="I246" s="48"/>
      <c r="J246" s="48"/>
      <c r="K246" s="49"/>
      <c r="L246" s="49"/>
      <c r="M246" s="3"/>
      <c r="N246" s="48"/>
      <c r="O246" s="48"/>
      <c r="P246" s="49"/>
      <c r="Q246" s="49"/>
      <c r="R246" s="49"/>
      <c r="S246" s="49"/>
      <c r="T246" s="49"/>
      <c r="U246" s="49"/>
      <c r="BT246" s="47"/>
      <c r="BU246" s="26"/>
      <c r="BV246" s="26"/>
      <c r="BW246" s="5"/>
      <c r="BX246" s="48"/>
      <c r="BY246" s="48"/>
      <c r="BZ246" s="48"/>
      <c r="CA246" s="48"/>
      <c r="CB246" s="48"/>
      <c r="CC246" s="48"/>
      <c r="CE246" s="48"/>
      <c r="CF246" s="48"/>
      <c r="CG246" s="48"/>
      <c r="CH246" s="48"/>
      <c r="CI246" s="48"/>
      <c r="CJ246" s="48"/>
    </row>
    <row r="247" ht="15" customHeight="1">
      <c r="A247" s="47"/>
      <c r="B247" s="26"/>
      <c r="C247" s="26"/>
      <c r="D247" s="5"/>
      <c r="E247" s="48"/>
      <c r="F247" s="48"/>
      <c r="G247" s="48"/>
      <c r="H247" s="48"/>
      <c r="I247" s="48"/>
      <c r="J247" s="48"/>
      <c r="K247" s="49"/>
      <c r="L247" s="49"/>
      <c r="M247" s="3"/>
      <c r="N247" s="48"/>
      <c r="O247" s="48"/>
      <c r="P247" s="49"/>
      <c r="Q247" s="49"/>
      <c r="R247" s="49"/>
      <c r="S247" s="49"/>
      <c r="T247" s="49"/>
      <c r="U247" s="49"/>
      <c r="BT247" s="47"/>
      <c r="BU247" s="26"/>
      <c r="BV247" s="26"/>
      <c r="BW247" s="5"/>
      <c r="BX247" s="48"/>
      <c r="BY247" s="48"/>
      <c r="BZ247" s="48"/>
      <c r="CA247" s="48"/>
      <c r="CB247" s="48"/>
      <c r="CC247" s="48"/>
      <c r="CE247" s="48"/>
      <c r="CF247" s="48"/>
      <c r="CG247" s="48"/>
      <c r="CH247" s="48"/>
      <c r="CI247" s="48"/>
      <c r="CJ247" s="48"/>
    </row>
    <row r="248" ht="15" customHeight="1">
      <c r="A248" s="47"/>
      <c r="B248" s="26"/>
      <c r="C248" s="26"/>
      <c r="D248" s="5"/>
      <c r="E248" s="48"/>
      <c r="F248" s="48"/>
      <c r="G248" s="48"/>
      <c r="H248" s="48"/>
      <c r="I248" s="48"/>
      <c r="J248" s="48"/>
      <c r="K248" s="49"/>
      <c r="L248" s="49"/>
      <c r="M248" s="3"/>
      <c r="N248" s="48"/>
      <c r="O248" s="48"/>
      <c r="P248" s="49"/>
      <c r="Q248" s="49"/>
      <c r="R248" s="49"/>
      <c r="S248" s="49"/>
      <c r="T248" s="49"/>
      <c r="U248" s="49"/>
      <c r="BT248" s="47"/>
      <c r="BU248" s="26"/>
      <c r="BV248" s="26"/>
      <c r="BW248" s="5"/>
      <c r="BX248" s="48"/>
      <c r="BY248" s="48"/>
      <c r="BZ248" s="48"/>
      <c r="CA248" s="48"/>
      <c r="CB248" s="48"/>
      <c r="CC248" s="48"/>
      <c r="CE248" s="48"/>
      <c r="CF248" s="48"/>
      <c r="CG248" s="48"/>
      <c r="CH248" s="48"/>
      <c r="CI248" s="48"/>
      <c r="CJ248" s="48"/>
    </row>
    <row r="249" ht="15" customHeight="1">
      <c r="A249" s="47"/>
      <c r="B249" s="26"/>
      <c r="C249" s="26"/>
      <c r="D249" s="5"/>
      <c r="E249" s="48"/>
      <c r="F249" s="48"/>
      <c r="G249" s="48"/>
      <c r="H249" s="48"/>
      <c r="I249" s="48"/>
      <c r="J249" s="48"/>
      <c r="K249" s="49"/>
      <c r="L249" s="49"/>
      <c r="M249" s="3"/>
      <c r="N249" s="48"/>
      <c r="O249" s="48"/>
      <c r="P249" s="49"/>
      <c r="Q249" s="49"/>
      <c r="R249" s="49"/>
      <c r="S249" s="49"/>
      <c r="T249" s="49"/>
      <c r="U249" s="49"/>
      <c r="BT249" s="47"/>
      <c r="BU249" s="26"/>
      <c r="BV249" s="26"/>
      <c r="BW249" s="5"/>
      <c r="BX249" s="48"/>
      <c r="BY249" s="48"/>
      <c r="BZ249" s="48"/>
      <c r="CA249" s="48"/>
      <c r="CB249" s="48"/>
      <c r="CC249" s="48"/>
      <c r="CE249" s="48"/>
      <c r="CF249" s="48"/>
      <c r="CG249" s="48"/>
      <c r="CH249" s="48"/>
      <c r="CI249" s="48"/>
      <c r="CJ249" s="48"/>
    </row>
    <row r="250" ht="15" customHeight="1">
      <c r="A250" s="47"/>
      <c r="B250" s="26"/>
      <c r="C250" s="26"/>
      <c r="D250" s="5"/>
      <c r="E250" s="48"/>
      <c r="F250" s="48"/>
      <c r="G250" s="48"/>
      <c r="H250" s="48"/>
      <c r="I250" s="48"/>
      <c r="J250" s="48"/>
      <c r="K250" s="49"/>
      <c r="L250" s="49"/>
      <c r="M250" s="3"/>
      <c r="N250" s="48"/>
      <c r="O250" s="48"/>
      <c r="P250" s="49"/>
      <c r="Q250" s="49"/>
      <c r="R250" s="49"/>
      <c r="S250" s="49"/>
      <c r="T250" s="49"/>
      <c r="U250" s="49"/>
      <c r="BT250" s="47"/>
      <c r="BU250" s="26"/>
      <c r="BV250" s="26"/>
      <c r="BW250" s="5"/>
      <c r="BX250" s="48"/>
      <c r="BY250" s="48"/>
      <c r="BZ250" s="48"/>
      <c r="CA250" s="48"/>
      <c r="CB250" s="48"/>
      <c r="CC250" s="48"/>
      <c r="CE250" s="48"/>
      <c r="CF250" s="48"/>
      <c r="CG250" s="48"/>
      <c r="CH250" s="48"/>
      <c r="CI250" s="48"/>
      <c r="CJ250" s="48"/>
    </row>
    <row r="251" ht="15" customHeight="1">
      <c r="A251" s="47"/>
      <c r="B251" s="26"/>
      <c r="C251" s="26"/>
      <c r="D251" s="5"/>
      <c r="E251" s="48"/>
      <c r="F251" s="48"/>
      <c r="G251" s="48"/>
      <c r="H251" s="48"/>
      <c r="I251" s="48"/>
      <c r="J251" s="48"/>
      <c r="K251" s="49"/>
      <c r="L251" s="49"/>
      <c r="M251" s="3"/>
      <c r="N251" s="48"/>
      <c r="O251" s="48"/>
      <c r="P251" s="49"/>
      <c r="Q251" s="49"/>
      <c r="R251" s="49"/>
      <c r="S251" s="49"/>
      <c r="T251" s="49"/>
      <c r="U251" s="49"/>
      <c r="BT251" s="47"/>
      <c r="BU251" s="26"/>
      <c r="BV251" s="26"/>
      <c r="BW251" s="5"/>
      <c r="BX251" s="48"/>
      <c r="BY251" s="48"/>
      <c r="BZ251" s="48"/>
      <c r="CA251" s="48"/>
      <c r="CB251" s="48"/>
      <c r="CC251" s="48"/>
      <c r="CE251" s="48"/>
      <c r="CF251" s="48"/>
      <c r="CG251" s="48"/>
      <c r="CH251" s="48"/>
      <c r="CI251" s="48"/>
      <c r="CJ251" s="48"/>
    </row>
    <row r="252" ht="15" customHeight="1">
      <c r="A252" s="47"/>
      <c r="B252" s="26"/>
      <c r="C252" s="26"/>
      <c r="D252" s="5"/>
      <c r="E252" s="48"/>
      <c r="F252" s="48"/>
      <c r="G252" s="48"/>
      <c r="H252" s="48"/>
      <c r="I252" s="48"/>
      <c r="J252" s="48"/>
      <c r="K252" s="49"/>
      <c r="L252" s="49"/>
      <c r="M252" s="3"/>
      <c r="N252" s="48"/>
      <c r="O252" s="48"/>
      <c r="P252" s="49"/>
      <c r="Q252" s="49"/>
      <c r="R252" s="49"/>
      <c r="S252" s="49"/>
      <c r="T252" s="49"/>
      <c r="U252" s="49"/>
      <c r="BT252" s="47"/>
      <c r="BU252" s="26"/>
      <c r="BV252" s="26"/>
      <c r="BW252" s="5"/>
      <c r="BX252" s="48"/>
      <c r="BY252" s="48"/>
      <c r="BZ252" s="48"/>
      <c r="CA252" s="48"/>
      <c r="CB252" s="48"/>
      <c r="CC252" s="48"/>
      <c r="CE252" s="48"/>
      <c r="CF252" s="48"/>
      <c r="CG252" s="48"/>
      <c r="CH252" s="48"/>
      <c r="CI252" s="48"/>
      <c r="CJ252" s="48"/>
    </row>
    <row r="253" ht="15" customHeight="1">
      <c r="A253" s="47"/>
      <c r="B253" s="26"/>
      <c r="C253" s="26"/>
      <c r="D253" s="5"/>
      <c r="E253" s="48"/>
      <c r="F253" s="48"/>
      <c r="G253" s="48"/>
      <c r="H253" s="48"/>
      <c r="I253" s="48"/>
      <c r="J253" s="48"/>
      <c r="K253" s="49"/>
      <c r="L253" s="49"/>
      <c r="M253" s="3"/>
      <c r="N253" s="48"/>
      <c r="O253" s="48"/>
      <c r="P253" s="49"/>
      <c r="Q253" s="49"/>
      <c r="R253" s="49"/>
      <c r="S253" s="49"/>
      <c r="T253" s="49"/>
      <c r="U253" s="49"/>
      <c r="BT253" s="47"/>
      <c r="BU253" s="26"/>
      <c r="BV253" s="26"/>
      <c r="BW253" s="5"/>
      <c r="BX253" s="48"/>
      <c r="BY253" s="48"/>
      <c r="BZ253" s="48"/>
      <c r="CA253" s="48"/>
      <c r="CB253" s="48"/>
      <c r="CC253" s="48"/>
      <c r="CE253" s="48"/>
      <c r="CF253" s="48"/>
      <c r="CG253" s="48"/>
      <c r="CH253" s="48"/>
      <c r="CI253" s="48"/>
      <c r="CJ253" s="48"/>
    </row>
    <row r="254" ht="15" customHeight="1">
      <c r="A254" s="47"/>
      <c r="B254" s="26"/>
      <c r="C254" s="26"/>
      <c r="D254" s="5"/>
      <c r="E254" s="48"/>
      <c r="F254" s="48"/>
      <c r="G254" s="48"/>
      <c r="H254" s="48"/>
      <c r="I254" s="48"/>
      <c r="J254" s="48"/>
      <c r="K254" s="49"/>
      <c r="L254" s="49"/>
      <c r="M254" s="3"/>
      <c r="N254" s="48"/>
      <c r="O254" s="48"/>
      <c r="P254" s="49"/>
      <c r="Q254" s="49"/>
      <c r="R254" s="49"/>
      <c r="S254" s="49"/>
      <c r="T254" s="49"/>
      <c r="U254" s="49"/>
      <c r="BT254" s="47"/>
      <c r="BU254" s="26"/>
      <c r="BV254" s="26"/>
      <c r="BW254" s="5"/>
      <c r="BX254" s="48"/>
      <c r="BY254" s="48"/>
      <c r="BZ254" s="48"/>
      <c r="CA254" s="48"/>
      <c r="CB254" s="48"/>
      <c r="CC254" s="48"/>
      <c r="CE254" s="48"/>
      <c r="CF254" s="48"/>
      <c r="CG254" s="48"/>
      <c r="CH254" s="48"/>
      <c r="CI254" s="48"/>
      <c r="CJ254" s="48"/>
    </row>
    <row r="255" ht="15" customHeight="1">
      <c r="A255" s="47"/>
      <c r="B255" s="26"/>
      <c r="C255" s="26"/>
      <c r="D255" s="5"/>
      <c r="E255" s="48"/>
      <c r="F255" s="48"/>
      <c r="G255" s="48"/>
      <c r="H255" s="48"/>
      <c r="I255" s="48"/>
      <c r="J255" s="48"/>
      <c r="K255" s="49"/>
      <c r="L255" s="49"/>
      <c r="M255" s="3"/>
      <c r="N255" s="48"/>
      <c r="O255" s="48"/>
      <c r="P255" s="49"/>
      <c r="Q255" s="49"/>
      <c r="R255" s="49"/>
      <c r="S255" s="49"/>
      <c r="T255" s="49"/>
      <c r="U255" s="49"/>
      <c r="BT255" s="47"/>
      <c r="BU255" s="26"/>
      <c r="BV255" s="26"/>
      <c r="BW255" s="5"/>
      <c r="BX255" s="48"/>
      <c r="BY255" s="48"/>
      <c r="BZ255" s="48"/>
      <c r="CA255" s="48"/>
      <c r="CB255" s="48"/>
      <c r="CC255" s="48"/>
      <c r="CE255" s="48"/>
      <c r="CF255" s="48"/>
      <c r="CG255" s="48"/>
      <c r="CH255" s="48"/>
      <c r="CI255" s="48"/>
      <c r="CJ255" s="48"/>
    </row>
    <row r="256" ht="15" customHeight="1">
      <c r="A256" s="47"/>
      <c r="B256" s="26"/>
      <c r="C256" s="26"/>
      <c r="D256" s="5"/>
      <c r="E256" s="48"/>
      <c r="F256" s="48"/>
      <c r="G256" s="48"/>
      <c r="H256" s="48"/>
      <c r="I256" s="48"/>
      <c r="J256" s="48"/>
      <c r="K256" s="49"/>
      <c r="L256" s="49"/>
      <c r="M256" s="3"/>
      <c r="N256" s="48"/>
      <c r="O256" s="48"/>
      <c r="P256" s="49"/>
      <c r="Q256" s="49"/>
      <c r="R256" s="49"/>
      <c r="S256" s="49"/>
      <c r="T256" s="49"/>
      <c r="U256" s="49"/>
      <c r="BT256" s="47"/>
      <c r="BU256" s="26"/>
      <c r="BV256" s="26"/>
      <c r="BW256" s="5"/>
      <c r="BX256" s="48"/>
      <c r="BY256" s="48"/>
      <c r="BZ256" s="48"/>
      <c r="CA256" s="48"/>
      <c r="CB256" s="48"/>
      <c r="CC256" s="48"/>
      <c r="CE256" s="48"/>
      <c r="CF256" s="48"/>
      <c r="CG256" s="48"/>
      <c r="CH256" s="48"/>
      <c r="CI256" s="48"/>
      <c r="CJ256" s="48"/>
    </row>
    <row r="257" ht="15" customHeight="1">
      <c r="A257" s="47"/>
      <c r="B257" s="26"/>
      <c r="C257" s="26"/>
      <c r="D257" s="5"/>
      <c r="E257" s="48"/>
      <c r="F257" s="48"/>
      <c r="G257" s="48"/>
      <c r="H257" s="48"/>
      <c r="I257" s="48"/>
      <c r="J257" s="48"/>
      <c r="K257" s="49"/>
      <c r="L257" s="49"/>
      <c r="M257" s="3"/>
      <c r="N257" s="48"/>
      <c r="O257" s="48"/>
      <c r="P257" s="49"/>
      <c r="Q257" s="49"/>
      <c r="R257" s="49"/>
      <c r="S257" s="49"/>
      <c r="T257" s="49"/>
      <c r="U257" s="49"/>
      <c r="BT257" s="47"/>
      <c r="BU257" s="26"/>
      <c r="BV257" s="26"/>
      <c r="BW257" s="5"/>
      <c r="BX257" s="48"/>
      <c r="BY257" s="48"/>
      <c r="BZ257" s="48"/>
      <c r="CA257" s="48"/>
      <c r="CB257" s="48"/>
      <c r="CC257" s="48"/>
      <c r="CE257" s="48"/>
      <c r="CF257" s="48"/>
      <c r="CG257" s="48"/>
      <c r="CH257" s="48"/>
      <c r="CI257" s="48"/>
      <c r="CJ257" s="48"/>
    </row>
    <row r="258" ht="15" customHeight="1">
      <c r="A258" s="47"/>
      <c r="B258" s="26"/>
      <c r="C258" s="26"/>
      <c r="D258" s="5"/>
      <c r="E258" s="48"/>
      <c r="F258" s="48"/>
      <c r="G258" s="48"/>
      <c r="H258" s="48"/>
      <c r="I258" s="48"/>
      <c r="J258" s="48"/>
      <c r="K258" s="49"/>
      <c r="L258" s="49"/>
      <c r="M258" s="3"/>
      <c r="N258" s="48"/>
      <c r="O258" s="48"/>
      <c r="P258" s="49"/>
      <c r="Q258" s="49"/>
      <c r="R258" s="49"/>
      <c r="S258" s="49"/>
      <c r="T258" s="49"/>
      <c r="U258" s="49"/>
      <c r="BT258" s="47"/>
      <c r="BU258" s="26"/>
      <c r="BV258" s="26"/>
      <c r="BW258" s="5"/>
      <c r="BX258" s="48"/>
      <c r="BY258" s="48"/>
      <c r="BZ258" s="48"/>
      <c r="CA258" s="48"/>
      <c r="CB258" s="48"/>
      <c r="CC258" s="48"/>
      <c r="CE258" s="48"/>
      <c r="CF258" s="48"/>
      <c r="CG258" s="48"/>
      <c r="CH258" s="48"/>
      <c r="CI258" s="48"/>
      <c r="CJ258" s="48"/>
    </row>
    <row r="259" ht="15" customHeight="1">
      <c r="A259" s="47"/>
      <c r="B259" s="26"/>
      <c r="C259" s="26"/>
      <c r="D259" s="5"/>
      <c r="E259" s="48"/>
      <c r="F259" s="48"/>
      <c r="G259" s="48"/>
      <c r="H259" s="48"/>
      <c r="I259" s="48"/>
      <c r="J259" s="48"/>
      <c r="K259" s="49"/>
      <c r="L259" s="49"/>
      <c r="M259" s="3"/>
      <c r="N259" s="48"/>
      <c r="O259" s="48"/>
      <c r="P259" s="49"/>
      <c r="Q259" s="49"/>
      <c r="R259" s="49"/>
      <c r="S259" s="49"/>
      <c r="T259" s="49"/>
      <c r="U259" s="49"/>
      <c r="BT259" s="47"/>
      <c r="BU259" s="26"/>
      <c r="BV259" s="26"/>
      <c r="BW259" s="5"/>
      <c r="BX259" s="48"/>
      <c r="BY259" s="48"/>
      <c r="BZ259" s="48"/>
      <c r="CA259" s="48"/>
      <c r="CB259" s="48"/>
      <c r="CC259" s="48"/>
      <c r="CE259" s="48"/>
      <c r="CF259" s="48"/>
      <c r="CG259" s="48"/>
      <c r="CH259" s="48"/>
      <c r="CI259" s="48"/>
      <c r="CJ259" s="48"/>
    </row>
    <row r="260" ht="15" customHeight="1">
      <c r="A260" s="47"/>
      <c r="B260" s="26"/>
      <c r="C260" s="26"/>
      <c r="D260" s="5"/>
      <c r="E260" s="48"/>
      <c r="F260" s="48"/>
      <c r="G260" s="48"/>
      <c r="H260" s="48"/>
      <c r="I260" s="48"/>
      <c r="J260" s="48"/>
      <c r="K260" s="49"/>
      <c r="L260" s="49"/>
      <c r="M260" s="3"/>
      <c r="N260" s="48"/>
      <c r="O260" s="48"/>
      <c r="P260" s="49"/>
      <c r="Q260" s="49"/>
      <c r="R260" s="49"/>
      <c r="S260" s="49"/>
      <c r="T260" s="49"/>
      <c r="U260" s="49"/>
      <c r="BT260" s="47"/>
      <c r="BU260" s="26"/>
      <c r="BV260" s="26"/>
      <c r="BW260" s="5"/>
      <c r="BX260" s="48"/>
      <c r="BY260" s="48"/>
      <c r="BZ260" s="48"/>
      <c r="CA260" s="48"/>
      <c r="CB260" s="48"/>
      <c r="CC260" s="48"/>
      <c r="CE260" s="48"/>
      <c r="CF260" s="48"/>
      <c r="CG260" s="48"/>
      <c r="CH260" s="48"/>
      <c r="CI260" s="48"/>
      <c r="CJ260" s="48"/>
    </row>
    <row r="261" ht="15" customHeight="1">
      <c r="A261" s="47"/>
      <c r="B261" s="26"/>
      <c r="C261" s="26"/>
      <c r="D261" s="5"/>
      <c r="E261" s="48"/>
      <c r="F261" s="48"/>
      <c r="G261" s="48"/>
      <c r="H261" s="48"/>
      <c r="I261" s="48"/>
      <c r="J261" s="48"/>
      <c r="K261" s="49"/>
      <c r="L261" s="49"/>
      <c r="M261" s="3"/>
      <c r="N261" s="48"/>
      <c r="O261" s="48"/>
      <c r="P261" s="49"/>
      <c r="Q261" s="49"/>
      <c r="R261" s="49"/>
      <c r="S261" s="49"/>
      <c r="T261" s="49"/>
      <c r="U261" s="49"/>
      <c r="BT261" s="47"/>
      <c r="BU261" s="26"/>
      <c r="BV261" s="26"/>
      <c r="BW261" s="5"/>
      <c r="BX261" s="48"/>
      <c r="BY261" s="48"/>
      <c r="BZ261" s="48"/>
      <c r="CA261" s="48"/>
      <c r="CB261" s="48"/>
      <c r="CC261" s="48"/>
      <c r="CE261" s="48"/>
      <c r="CF261" s="48"/>
      <c r="CG261" s="48"/>
      <c r="CH261" s="48"/>
      <c r="CI261" s="48"/>
      <c r="CJ261" s="48"/>
    </row>
    <row r="262" ht="15" customHeight="1">
      <c r="A262" s="47"/>
      <c r="B262" s="26"/>
      <c r="C262" s="26"/>
      <c r="D262" s="5"/>
      <c r="E262" s="48"/>
      <c r="F262" s="48"/>
      <c r="G262" s="48"/>
      <c r="H262" s="48"/>
      <c r="I262" s="48"/>
      <c r="J262" s="48"/>
      <c r="K262" s="49"/>
      <c r="L262" s="49"/>
      <c r="M262" s="3"/>
      <c r="N262" s="48"/>
      <c r="O262" s="48"/>
      <c r="P262" s="49"/>
      <c r="Q262" s="49"/>
      <c r="R262" s="49"/>
      <c r="S262" s="49"/>
      <c r="T262" s="49"/>
      <c r="U262" s="49"/>
      <c r="BT262" s="47"/>
      <c r="BU262" s="26"/>
      <c r="BV262" s="26"/>
      <c r="BW262" s="5"/>
      <c r="BX262" s="48"/>
      <c r="BY262" s="48"/>
      <c r="BZ262" s="48"/>
      <c r="CA262" s="48"/>
      <c r="CB262" s="48"/>
      <c r="CC262" s="48"/>
      <c r="CE262" s="48"/>
      <c r="CF262" s="48"/>
      <c r="CG262" s="48"/>
      <c r="CH262" s="48"/>
      <c r="CI262" s="48"/>
      <c r="CJ262" s="48"/>
    </row>
    <row r="263" ht="15" customHeight="1">
      <c r="A263" s="47"/>
      <c r="B263" s="26"/>
      <c r="C263" s="26"/>
      <c r="D263" s="5"/>
      <c r="E263" s="48"/>
      <c r="F263" s="48"/>
      <c r="G263" s="48"/>
      <c r="H263" s="48"/>
      <c r="I263" s="48"/>
      <c r="J263" s="48"/>
      <c r="K263" s="49"/>
      <c r="L263" s="49"/>
      <c r="M263" s="3"/>
      <c r="N263" s="48"/>
      <c r="O263" s="48"/>
      <c r="P263" s="49"/>
      <c r="Q263" s="49"/>
      <c r="R263" s="49"/>
      <c r="S263" s="49"/>
      <c r="T263" s="49"/>
      <c r="U263" s="49"/>
      <c r="BT263" s="47"/>
      <c r="BU263" s="26"/>
      <c r="BV263" s="26"/>
      <c r="BW263" s="5"/>
      <c r="BX263" s="48"/>
      <c r="BY263" s="48"/>
      <c r="BZ263" s="48"/>
      <c r="CA263" s="48"/>
      <c r="CB263" s="48"/>
      <c r="CC263" s="48"/>
      <c r="CE263" s="48"/>
      <c r="CF263" s="48"/>
      <c r="CG263" s="48"/>
      <c r="CH263" s="48"/>
      <c r="CI263" s="48"/>
      <c r="CJ263" s="48"/>
    </row>
    <row r="264" ht="15" customHeight="1">
      <c r="A264" s="47"/>
      <c r="B264" s="26"/>
      <c r="C264" s="26"/>
      <c r="D264" s="5"/>
      <c r="E264" s="48"/>
      <c r="F264" s="48"/>
      <c r="G264" s="48"/>
      <c r="H264" s="48"/>
      <c r="I264" s="48"/>
      <c r="J264" s="48"/>
      <c r="K264" s="49"/>
      <c r="L264" s="49"/>
      <c r="M264" s="3"/>
      <c r="N264" s="48"/>
      <c r="O264" s="48"/>
      <c r="P264" s="49"/>
      <c r="Q264" s="49"/>
      <c r="R264" s="49"/>
      <c r="S264" s="49"/>
      <c r="T264" s="49"/>
      <c r="U264" s="49"/>
      <c r="BT264" s="47"/>
      <c r="BU264" s="26"/>
      <c r="BV264" s="26"/>
      <c r="BW264" s="5"/>
      <c r="BX264" s="48"/>
      <c r="BY264" s="48"/>
      <c r="BZ264" s="48"/>
      <c r="CA264" s="48"/>
      <c r="CB264" s="48"/>
      <c r="CC264" s="48"/>
      <c r="CE264" s="48"/>
      <c r="CF264" s="48"/>
      <c r="CG264" s="48"/>
      <c r="CH264" s="48"/>
      <c r="CI264" s="48"/>
      <c r="CJ264" s="48"/>
    </row>
    <row r="265" ht="15" customHeight="1">
      <c r="A265" s="47"/>
      <c r="B265" s="26"/>
      <c r="C265" s="26"/>
      <c r="D265" s="5"/>
      <c r="E265" s="48"/>
      <c r="F265" s="48"/>
      <c r="G265" s="48"/>
      <c r="H265" s="48"/>
      <c r="I265" s="48"/>
      <c r="J265" s="48"/>
      <c r="K265" s="49"/>
      <c r="L265" s="49"/>
      <c r="M265" s="3"/>
      <c r="N265" s="48"/>
      <c r="O265" s="48"/>
      <c r="P265" s="49"/>
      <c r="Q265" s="49"/>
      <c r="R265" s="49"/>
      <c r="S265" s="49"/>
      <c r="T265" s="49"/>
      <c r="U265" s="49"/>
      <c r="BT265" s="47"/>
      <c r="BU265" s="26"/>
      <c r="BV265" s="26"/>
      <c r="BW265" s="5"/>
      <c r="BX265" s="48"/>
      <c r="BY265" s="48"/>
      <c r="BZ265" s="48"/>
      <c r="CA265" s="48"/>
      <c r="CB265" s="48"/>
      <c r="CC265" s="48"/>
      <c r="CE265" s="48"/>
      <c r="CF265" s="48"/>
      <c r="CG265" s="48"/>
      <c r="CH265" s="48"/>
      <c r="CI265" s="48"/>
      <c r="CJ265" s="48"/>
    </row>
    <row r="266" ht="15" customHeight="1">
      <c r="A266" s="47"/>
      <c r="B266" s="26"/>
      <c r="C266" s="26"/>
      <c r="D266" s="5"/>
      <c r="E266" s="48"/>
      <c r="F266" s="48"/>
      <c r="G266" s="48"/>
      <c r="H266" s="48"/>
      <c r="I266" s="48"/>
      <c r="J266" s="48"/>
      <c r="K266" s="49"/>
      <c r="L266" s="49"/>
      <c r="M266" s="3"/>
      <c r="N266" s="48"/>
      <c r="O266" s="48"/>
      <c r="P266" s="49"/>
      <c r="Q266" s="49"/>
      <c r="R266" s="49"/>
      <c r="S266" s="49"/>
      <c r="T266" s="49"/>
      <c r="U266" s="49"/>
      <c r="BT266" s="47"/>
      <c r="BU266" s="26"/>
      <c r="BV266" s="26"/>
      <c r="BW266" s="5"/>
      <c r="BX266" s="48"/>
      <c r="BY266" s="48"/>
      <c r="BZ266" s="48"/>
      <c r="CA266" s="48"/>
      <c r="CB266" s="48"/>
      <c r="CC266" s="48"/>
      <c r="CE266" s="48"/>
      <c r="CF266" s="48"/>
      <c r="CG266" s="48"/>
      <c r="CH266" s="48"/>
      <c r="CI266" s="48"/>
      <c r="CJ266" s="48"/>
    </row>
    <row r="267" ht="15" customHeight="1">
      <c r="A267" s="47"/>
      <c r="B267" s="26"/>
      <c r="C267" s="26"/>
      <c r="D267" s="5"/>
      <c r="E267" s="48"/>
      <c r="F267" s="48"/>
      <c r="G267" s="48"/>
      <c r="H267" s="48"/>
      <c r="I267" s="48"/>
      <c r="J267" s="48"/>
      <c r="K267" s="49"/>
      <c r="L267" s="49"/>
      <c r="M267" s="3"/>
      <c r="N267" s="48"/>
      <c r="O267" s="48"/>
      <c r="P267" s="49"/>
      <c r="Q267" s="49"/>
      <c r="R267" s="49"/>
      <c r="S267" s="49"/>
      <c r="T267" s="49"/>
      <c r="U267" s="49"/>
      <c r="BT267" s="47"/>
      <c r="BU267" s="26"/>
      <c r="BV267" s="26"/>
      <c r="BW267" s="5"/>
      <c r="BX267" s="48"/>
      <c r="BY267" s="48"/>
      <c r="BZ267" s="48"/>
      <c r="CA267" s="48"/>
      <c r="CB267" s="48"/>
      <c r="CC267" s="48"/>
      <c r="CE267" s="48"/>
      <c r="CF267" s="48"/>
      <c r="CG267" s="48"/>
      <c r="CH267" s="48"/>
      <c r="CI267" s="48"/>
      <c r="CJ267" s="48"/>
    </row>
    <row r="268" ht="15" customHeight="1">
      <c r="A268" s="47"/>
      <c r="B268" s="26"/>
      <c r="C268" s="26"/>
      <c r="D268" s="5"/>
      <c r="E268" s="48"/>
      <c r="F268" s="48"/>
      <c r="G268" s="48"/>
      <c r="H268" s="48"/>
      <c r="I268" s="48"/>
      <c r="J268" s="48"/>
      <c r="K268" s="49"/>
      <c r="L268" s="49"/>
      <c r="M268" s="3"/>
      <c r="N268" s="48"/>
      <c r="O268" s="48"/>
      <c r="P268" s="49"/>
      <c r="Q268" s="49"/>
      <c r="R268" s="49"/>
      <c r="S268" s="49"/>
      <c r="T268" s="49"/>
      <c r="U268" s="49"/>
      <c r="BT268" s="47"/>
      <c r="BU268" s="26"/>
      <c r="BV268" s="26"/>
      <c r="BW268" s="5"/>
      <c r="BX268" s="48"/>
      <c r="BY268" s="48"/>
      <c r="BZ268" s="48"/>
      <c r="CA268" s="48"/>
      <c r="CB268" s="48"/>
      <c r="CC268" s="48"/>
      <c r="CE268" s="48"/>
      <c r="CF268" s="48"/>
      <c r="CG268" s="48"/>
      <c r="CH268" s="48"/>
      <c r="CI268" s="48"/>
      <c r="CJ268" s="48"/>
    </row>
    <row r="269" ht="15" customHeight="1">
      <c r="A269" s="47"/>
      <c r="B269" s="26"/>
      <c r="C269" s="26"/>
      <c r="D269" s="5"/>
      <c r="E269" s="48"/>
      <c r="F269" s="48"/>
      <c r="G269" s="48"/>
      <c r="H269" s="48"/>
      <c r="I269" s="48"/>
      <c r="J269" s="48"/>
      <c r="K269" s="49"/>
      <c r="L269" s="49"/>
      <c r="M269" s="3"/>
      <c r="N269" s="48"/>
      <c r="O269" s="48"/>
      <c r="P269" s="49"/>
      <c r="Q269" s="49"/>
      <c r="R269" s="49"/>
      <c r="S269" s="49"/>
      <c r="T269" s="49"/>
      <c r="U269" s="49"/>
      <c r="BT269" s="47"/>
      <c r="BU269" s="26"/>
      <c r="BV269" s="26"/>
      <c r="BW269" s="5"/>
      <c r="BX269" s="48"/>
      <c r="BY269" s="48"/>
      <c r="BZ269" s="48"/>
      <c r="CA269" s="48"/>
      <c r="CB269" s="48"/>
      <c r="CC269" s="48"/>
      <c r="CE269" s="48"/>
      <c r="CF269" s="48"/>
      <c r="CG269" s="48"/>
      <c r="CH269" s="48"/>
      <c r="CI269" s="48"/>
      <c r="CJ269" s="48"/>
    </row>
    <row r="270" ht="15" customHeight="1">
      <c r="A270" s="47"/>
      <c r="B270" s="26"/>
      <c r="C270" s="26"/>
      <c r="D270" s="5"/>
      <c r="E270" s="48"/>
      <c r="F270" s="48"/>
      <c r="G270" s="48"/>
      <c r="H270" s="48"/>
      <c r="I270" s="48"/>
      <c r="J270" s="48"/>
      <c r="K270" s="49"/>
      <c r="L270" s="49"/>
      <c r="M270" s="3"/>
      <c r="N270" s="48"/>
      <c r="O270" s="48"/>
      <c r="P270" s="49"/>
      <c r="Q270" s="49"/>
      <c r="R270" s="49"/>
      <c r="S270" s="49"/>
      <c r="T270" s="49"/>
      <c r="U270" s="49"/>
      <c r="BT270" s="47"/>
      <c r="BU270" s="26"/>
      <c r="BV270" s="26"/>
      <c r="BW270" s="5"/>
      <c r="BX270" s="48"/>
      <c r="BY270" s="48"/>
      <c r="BZ270" s="48"/>
      <c r="CA270" s="48"/>
      <c r="CB270" s="48"/>
      <c r="CC270" s="48"/>
      <c r="CE270" s="48"/>
      <c r="CF270" s="48"/>
      <c r="CG270" s="48"/>
      <c r="CH270" s="48"/>
      <c r="CI270" s="48"/>
      <c r="CJ270" s="48"/>
    </row>
    <row r="271" ht="15" customHeight="1">
      <c r="A271" s="47"/>
      <c r="B271" s="26"/>
      <c r="C271" s="26"/>
      <c r="D271" s="5"/>
      <c r="E271" s="48"/>
      <c r="F271" s="48"/>
      <c r="G271" s="48"/>
      <c r="H271" s="48"/>
      <c r="I271" s="48"/>
      <c r="J271" s="48"/>
      <c r="K271" s="49"/>
      <c r="L271" s="49"/>
      <c r="M271" s="3"/>
      <c r="N271" s="48"/>
      <c r="O271" s="48"/>
      <c r="P271" s="49"/>
      <c r="Q271" s="49"/>
      <c r="R271" s="49"/>
      <c r="S271" s="49"/>
      <c r="T271" s="49"/>
      <c r="U271" s="49"/>
      <c r="BT271" s="47"/>
      <c r="BU271" s="26"/>
      <c r="BV271" s="26"/>
      <c r="BW271" s="5"/>
      <c r="BX271" s="48"/>
      <c r="BY271" s="48"/>
      <c r="BZ271" s="48"/>
      <c r="CA271" s="48"/>
      <c r="CB271" s="48"/>
      <c r="CC271" s="48"/>
      <c r="CE271" s="48"/>
      <c r="CF271" s="48"/>
      <c r="CG271" s="48"/>
      <c r="CH271" s="48"/>
      <c r="CI271" s="48"/>
      <c r="CJ271" s="48"/>
    </row>
    <row r="272" ht="15" customHeight="1">
      <c r="A272" s="47"/>
      <c r="B272" s="26"/>
      <c r="C272" s="26"/>
      <c r="D272" s="5"/>
      <c r="E272" s="48"/>
      <c r="F272" s="48"/>
      <c r="G272" s="48"/>
      <c r="H272" s="48"/>
      <c r="I272" s="48"/>
      <c r="J272" s="48"/>
      <c r="K272" s="49"/>
      <c r="L272" s="49"/>
      <c r="M272" s="3"/>
      <c r="N272" s="48"/>
      <c r="O272" s="48"/>
      <c r="P272" s="49"/>
      <c r="Q272" s="49"/>
      <c r="R272" s="49"/>
      <c r="S272" s="49"/>
      <c r="T272" s="49"/>
      <c r="U272" s="49"/>
      <c r="BT272" s="47"/>
      <c r="BU272" s="26"/>
      <c r="BV272" s="26"/>
      <c r="BW272" s="5"/>
      <c r="BX272" s="48"/>
      <c r="BY272" s="48"/>
      <c r="BZ272" s="48"/>
      <c r="CA272" s="48"/>
      <c r="CB272" s="48"/>
      <c r="CC272" s="48"/>
      <c r="CE272" s="48"/>
      <c r="CF272" s="48"/>
      <c r="CG272" s="48"/>
      <c r="CH272" s="48"/>
      <c r="CI272" s="48"/>
      <c r="CJ272" s="48"/>
    </row>
    <row r="273" ht="15" customHeight="1">
      <c r="A273" s="47"/>
      <c r="B273" s="26"/>
      <c r="C273" s="26"/>
      <c r="D273" s="5"/>
      <c r="E273" s="48"/>
      <c r="F273" s="48"/>
      <c r="G273" s="48"/>
      <c r="H273" s="48"/>
      <c r="I273" s="48"/>
      <c r="J273" s="48"/>
      <c r="K273" s="49"/>
      <c r="L273" s="49"/>
      <c r="M273" s="3"/>
      <c r="N273" s="48"/>
      <c r="O273" s="48"/>
      <c r="P273" s="49"/>
      <c r="Q273" s="49"/>
      <c r="R273" s="49"/>
      <c r="S273" s="49"/>
      <c r="T273" s="49"/>
      <c r="U273" s="49"/>
      <c r="BT273" s="47"/>
      <c r="BU273" s="26"/>
      <c r="BV273" s="26"/>
      <c r="BW273" s="5"/>
      <c r="BX273" s="48"/>
      <c r="BY273" s="48"/>
      <c r="BZ273" s="48"/>
      <c r="CA273" s="48"/>
      <c r="CB273" s="48"/>
      <c r="CC273" s="48"/>
      <c r="CE273" s="48"/>
      <c r="CF273" s="48"/>
      <c r="CG273" s="48"/>
      <c r="CH273" s="48"/>
      <c r="CI273" s="48"/>
      <c r="CJ273" s="48"/>
    </row>
  </sheetData>
  <sheetProtection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265">
    <mergeCell ref="BE223:BF223"/>
    <mergeCell ref="BE216:BF216"/>
    <mergeCell ref="BE217:BF217"/>
    <mergeCell ref="BE218:BF218"/>
    <mergeCell ref="BE220:BF220"/>
    <mergeCell ref="BE221:BF221"/>
    <mergeCell ref="BE222:BF222"/>
    <mergeCell ref="BB208:BE208"/>
    <mergeCell ref="BB209:BE209"/>
    <mergeCell ref="BB210:BE210"/>
    <mergeCell ref="BB211:BE211"/>
    <mergeCell ref="BB212:BE212"/>
    <mergeCell ref="BE215:BF215"/>
    <mergeCell ref="BB202:BE202"/>
    <mergeCell ref="BB203:BE203"/>
    <mergeCell ref="BB204:BE204"/>
    <mergeCell ref="BB205:BE205"/>
    <mergeCell ref="BB206:BE206"/>
    <mergeCell ref="BB207:BE207"/>
    <mergeCell ref="BB196:BE196"/>
    <mergeCell ref="BB197:BE197"/>
    <mergeCell ref="BB198:BE198"/>
    <mergeCell ref="BB199:BE199"/>
    <mergeCell ref="BB200:BE200"/>
    <mergeCell ref="BB201:BE201"/>
    <mergeCell ref="BB190:BE190"/>
    <mergeCell ref="BB191:BE191"/>
    <mergeCell ref="BB192:BE192"/>
    <mergeCell ref="BB193:BE193"/>
    <mergeCell ref="BB194:BE194"/>
    <mergeCell ref="BB195:BE195"/>
    <mergeCell ref="BB184:BE184"/>
    <mergeCell ref="BB185:BE185"/>
    <mergeCell ref="BB186:BE186"/>
    <mergeCell ref="BB187:BE187"/>
    <mergeCell ref="BB188:BE188"/>
    <mergeCell ref="BB189:BE189"/>
    <mergeCell ref="BB178:BE178"/>
    <mergeCell ref="BB179:BE179"/>
    <mergeCell ref="BB180:BE180"/>
    <mergeCell ref="BB181:BE181"/>
    <mergeCell ref="BB182:BE182"/>
    <mergeCell ref="BB183:BE183"/>
    <mergeCell ref="BB172:BE172"/>
    <mergeCell ref="BB173:BE173"/>
    <mergeCell ref="BB174:BE174"/>
    <mergeCell ref="BB175:BE175"/>
    <mergeCell ref="BB176:BE176"/>
    <mergeCell ref="BB177:BE177"/>
    <mergeCell ref="BB166:BE166"/>
    <mergeCell ref="BB167:BE167"/>
    <mergeCell ref="BB168:BE168"/>
    <mergeCell ref="BB169:BE169"/>
    <mergeCell ref="BB170:BE170"/>
    <mergeCell ref="BB171:BE171"/>
    <mergeCell ref="BB160:BE160"/>
    <mergeCell ref="BB161:BE161"/>
    <mergeCell ref="BB162:BE162"/>
    <mergeCell ref="BB163:BE163"/>
    <mergeCell ref="BB164:BE164"/>
    <mergeCell ref="BB165:BE165"/>
    <mergeCell ref="BB154:BE154"/>
    <mergeCell ref="BB155:BE155"/>
    <mergeCell ref="BB156:BE156"/>
    <mergeCell ref="BB157:BE157"/>
    <mergeCell ref="BB158:BE158"/>
    <mergeCell ref="BB159:BE159"/>
    <mergeCell ref="BB148:BE148"/>
    <mergeCell ref="BB149:BE149"/>
    <mergeCell ref="BB150:BE150"/>
    <mergeCell ref="BB151:BE151"/>
    <mergeCell ref="BB152:BE152"/>
    <mergeCell ref="BB153:BE153"/>
    <mergeCell ref="BB142:BE142"/>
    <mergeCell ref="BB143:BE143"/>
    <mergeCell ref="BB144:BE144"/>
    <mergeCell ref="BB145:BE145"/>
    <mergeCell ref="BB146:BE146"/>
    <mergeCell ref="BB147:BE147"/>
    <mergeCell ref="BB136:BE136"/>
    <mergeCell ref="BB137:BE137"/>
    <mergeCell ref="BB138:BE138"/>
    <mergeCell ref="BB139:BE139"/>
    <mergeCell ref="BB140:BE140"/>
    <mergeCell ref="BB141:BE141"/>
    <mergeCell ref="BB130:BE130"/>
    <mergeCell ref="BB131:BE131"/>
    <mergeCell ref="BB132:BE132"/>
    <mergeCell ref="BB133:BE133"/>
    <mergeCell ref="BB134:BE134"/>
    <mergeCell ref="BB135:BE135"/>
    <mergeCell ref="BB124:BE124"/>
    <mergeCell ref="BB125:BE125"/>
    <mergeCell ref="BB126:BE126"/>
    <mergeCell ref="BB127:BE127"/>
    <mergeCell ref="BB128:BE128"/>
    <mergeCell ref="BB129:BE129"/>
    <mergeCell ref="BB118:BE118"/>
    <mergeCell ref="BB119:BE119"/>
    <mergeCell ref="BB120:BE120"/>
    <mergeCell ref="BB121:BE121"/>
    <mergeCell ref="BB122:BE122"/>
    <mergeCell ref="BB123:BE123"/>
    <mergeCell ref="BA112:BE112"/>
    <mergeCell ref="BB113:BE113"/>
    <mergeCell ref="BB114:BE114"/>
    <mergeCell ref="BB115:BE115"/>
    <mergeCell ref="BB116:BE116"/>
    <mergeCell ref="BB117:BE117"/>
    <mergeCell ref="BB106:BE106"/>
    <mergeCell ref="BB107:BE107"/>
    <mergeCell ref="BB108:BE108"/>
    <mergeCell ref="BB109:BE109"/>
    <mergeCell ref="BB110:BE110"/>
    <mergeCell ref="BB111:BE111"/>
    <mergeCell ref="BB100:BE100"/>
    <mergeCell ref="BB101:BE101"/>
    <mergeCell ref="BB102:BE102"/>
    <mergeCell ref="BB103:BE103"/>
    <mergeCell ref="BB104:BE104"/>
    <mergeCell ref="BB105:BE105"/>
    <mergeCell ref="BB94:BE94"/>
    <mergeCell ref="BB95:BE95"/>
    <mergeCell ref="BB96:BE96"/>
    <mergeCell ref="BB97:BE97"/>
    <mergeCell ref="BB98:BE98"/>
    <mergeCell ref="BB99:BE99"/>
    <mergeCell ref="BB88:BE88"/>
    <mergeCell ref="BB89:BE89"/>
    <mergeCell ref="BB90:BE90"/>
    <mergeCell ref="BB91:BE91"/>
    <mergeCell ref="BB92:BE92"/>
    <mergeCell ref="BB93:BE93"/>
    <mergeCell ref="BB82:BE82"/>
    <mergeCell ref="BB83:BE83"/>
    <mergeCell ref="BB84:BE84"/>
    <mergeCell ref="BB85:BE85"/>
    <mergeCell ref="BB86:BE86"/>
    <mergeCell ref="BB87:BE87"/>
    <mergeCell ref="BB76:BE76"/>
    <mergeCell ref="BB77:BE77"/>
    <mergeCell ref="BB78:BE78"/>
    <mergeCell ref="BB79:BE79"/>
    <mergeCell ref="BB80:BE80"/>
    <mergeCell ref="BB81:BE81"/>
    <mergeCell ref="BB70:BE70"/>
    <mergeCell ref="BB71:BE71"/>
    <mergeCell ref="BB72:BE72"/>
    <mergeCell ref="BB73:BE73"/>
    <mergeCell ref="BB74:BE74"/>
    <mergeCell ref="BB75:BE75"/>
    <mergeCell ref="BB64:BE64"/>
    <mergeCell ref="BB65:BE65"/>
    <mergeCell ref="BB66:BE66"/>
    <mergeCell ref="BB67:BE67"/>
    <mergeCell ref="BB68:BE68"/>
    <mergeCell ref="BB69:BE69"/>
    <mergeCell ref="BB58:BE58"/>
    <mergeCell ref="BB59:BE59"/>
    <mergeCell ref="BB60:BE60"/>
    <mergeCell ref="BB61:BE61"/>
    <mergeCell ref="BB62:BE62"/>
    <mergeCell ref="BB63:BE63"/>
    <mergeCell ref="BB52:BE52"/>
    <mergeCell ref="BB53:BE53"/>
    <mergeCell ref="BB54:BE54"/>
    <mergeCell ref="BB55:BE55"/>
    <mergeCell ref="BB56:BE56"/>
    <mergeCell ref="BB57:BE57"/>
    <mergeCell ref="BB46:BE46"/>
    <mergeCell ref="BB47:BE47"/>
    <mergeCell ref="BB48:BE48"/>
    <mergeCell ref="BB49:BE49"/>
    <mergeCell ref="BB50:BE50"/>
    <mergeCell ref="BB51:BE51"/>
    <mergeCell ref="BB40:BE40"/>
    <mergeCell ref="BB41:BE41"/>
    <mergeCell ref="BB42:BE42"/>
    <mergeCell ref="BB43:BE43"/>
    <mergeCell ref="BB44:BE44"/>
    <mergeCell ref="BB45:BE45"/>
    <mergeCell ref="BB34:BE34"/>
    <mergeCell ref="BB35:BE35"/>
    <mergeCell ref="BB36:BE36"/>
    <mergeCell ref="BB37:BE37"/>
    <mergeCell ref="BB38:BE38"/>
    <mergeCell ref="BB39:BE39"/>
    <mergeCell ref="BB28:BE28"/>
    <mergeCell ref="BB29:BE29"/>
    <mergeCell ref="BB30:BE30"/>
    <mergeCell ref="BB31:BE31"/>
    <mergeCell ref="BB32:BE32"/>
    <mergeCell ref="BB33:BE33"/>
    <mergeCell ref="BB22:BE22"/>
    <mergeCell ref="BB23:BE23"/>
    <mergeCell ref="BB24:BE24"/>
    <mergeCell ref="BB25:BE25"/>
    <mergeCell ref="BB26:BE26"/>
    <mergeCell ref="BB27:BE27"/>
    <mergeCell ref="BB16:BE16"/>
    <mergeCell ref="BB17:BE17"/>
    <mergeCell ref="BB18:BE18"/>
    <mergeCell ref="BB19:BE19"/>
    <mergeCell ref="BB20:BE20"/>
    <mergeCell ref="BB21:BE21"/>
    <mergeCell ref="BN10:BO10"/>
    <mergeCell ref="BA11:BE11"/>
    <mergeCell ref="BB12:BE12"/>
    <mergeCell ref="BB13:BE13"/>
    <mergeCell ref="BB14:BE14"/>
    <mergeCell ref="BB15:BE15"/>
    <mergeCell ref="BA5:BL5"/>
    <mergeCell ref="BC6:BE6"/>
    <mergeCell ref="BC7:BE7"/>
    <mergeCell ref="BJ7:BK7"/>
    <mergeCell ref="BD8:BE8"/>
    <mergeCell ref="BA10:BE10"/>
    <mergeCell ref="F3:G3"/>
    <mergeCell ref="H3:I3"/>
    <mergeCell ref="U3:U4"/>
    <mergeCell ref="AA3:AA4"/>
    <mergeCell ref="AB3:AC3"/>
    <mergeCell ref="AD3:AE3"/>
    <mergeCell ref="AF3:AG3"/>
    <mergeCell ref="AH3:AH4"/>
    <mergeCell ref="J3:K3"/>
    <mergeCell ref="L3:L4"/>
    <mergeCell ref="N3:N4"/>
    <mergeCell ref="O3:P3"/>
    <mergeCell ref="Q3:R3"/>
    <mergeCell ref="S3:T3"/>
    <mergeCell ref="CF3:CG3"/>
    <mergeCell ref="CH3:CI3"/>
    <mergeCell ref="CJ3:CJ4"/>
    <mergeCell ref="BT3:BT4"/>
    <mergeCell ref="BU3:BU4"/>
    <mergeCell ref="BV3:BV4"/>
    <mergeCell ref="BT1:BV2"/>
    <mergeCell ref="A1:C2"/>
    <mergeCell ref="CC3:CC4"/>
    <mergeCell ref="CE3:CE4"/>
    <mergeCell ref="AK3:AK4"/>
    <mergeCell ref="AL3:AM3"/>
    <mergeCell ref="AN3:AO3"/>
    <mergeCell ref="AP3:AQ3"/>
    <mergeCell ref="AR3:AR4"/>
    <mergeCell ref="BX3:BX4"/>
    <mergeCell ref="BY3:BZ3"/>
    <mergeCell ref="CA3:CB3"/>
    <mergeCell ref="BN1:BO8"/>
    <mergeCell ref="BA2:BL2"/>
    <mergeCell ref="A3:A4"/>
    <mergeCell ref="B3:B4"/>
    <mergeCell ref="C3:C4"/>
    <mergeCell ref="E3:E4"/>
    <mergeCell ref="CY3:CY4"/>
    <mergeCell ref="CZ3:DA3"/>
    <mergeCell ref="DB3:DC3"/>
    <mergeCell ref="DD3:DD4"/>
    <mergeCell ref="CP3:CP4"/>
    <mergeCell ref="CQ3:CR3"/>
    <mergeCell ref="CS3:CT3"/>
    <mergeCell ref="CU3:CU4"/>
    <mergeCell ref="CN1:CO4"/>
    <mergeCell ref="CW1:CX4"/>
  </mergeCells>
  <dataValidations count="1" disablePrompts="1">
    <dataValidation sqref="BF113:BF212 BF12:BF111" type="none" allowBlank="1" errorStyle="stop" imeMode="noControl" operator="between" prompt="MM/DD/YYYY" promptTitle="FORMAT:" showDropDown="0" showErrorMessage="1" showInputMessage="1"/>
  </dataValidations>
  <hyperlinks>
    <hyperlink location="'Nutritional Status (Pre &amp; Post)'!AZ301" ref="BN10:BO10"/>
  </hyperlinks>
  <printOptions headings="0" gridLines="0"/>
  <pageMargins left="0.10000000000000002" right="0.10000000000000002" top="0.10000000000000002" bottom="0.10000000000000002" header="0" footer="0"/>
  <pageSetup paperSize="9" scale="85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000200B3-0005-466C-BEA3-00DA00A50035}">
            <xm:f>$BG12=""</xm:f>
            <x14:dxf>
              <fill>
                <patternFill patternType="solid">
                  <fgColor theme="1"/>
                  <bgColor theme="1"/>
                </patternFill>
              </fill>
            </x14:dxf>
          </x14:cfRule>
          <xm:sqref>BG12:BG111</xm:sqref>
        </x14:conditionalFormatting>
        <x14:conditionalFormatting xmlns:xm="http://schemas.microsoft.com/office/excel/2006/main">
          <x14:cfRule type="expression" priority="8" id="{0052002E-00DE-494F-89C7-004C00E1006A}">
            <xm:f>$BJ12=""</xm:f>
            <x14:dxf>
              <fill>
                <patternFill patternType="solid">
                  <fgColor theme="1"/>
                  <bgColor theme="1"/>
                </patternFill>
              </fill>
            </x14:dxf>
          </x14:cfRule>
          <xm:sqref>BJ12:BJ111</xm:sqref>
        </x14:conditionalFormatting>
        <x14:conditionalFormatting xmlns:xm="http://schemas.microsoft.com/office/excel/2006/main">
          <x14:cfRule type="expression" priority="7" id="{00A200DF-00C6-4A38-AD05-007900A900C4}">
            <xm:f>$BK12=""</xm:f>
            <x14:dxf>
              <fill>
                <patternFill patternType="solid">
                  <fgColor theme="1"/>
                  <bgColor theme="1"/>
                </patternFill>
              </fill>
            </x14:dxf>
          </x14:cfRule>
          <xm:sqref>BK12:BK111</xm:sqref>
        </x14:conditionalFormatting>
        <x14:conditionalFormatting xmlns:xm="http://schemas.microsoft.com/office/excel/2006/main">
          <x14:cfRule type="expression" priority="6" id="{00110010-00E8-4EDB-9214-006300820065}">
            <xm:f>$BL12=""</xm:f>
            <x14:dxf>
              <fill>
                <patternFill patternType="solid">
                  <fgColor theme="1"/>
                  <bgColor theme="1"/>
                </patternFill>
              </fill>
            </x14:dxf>
          </x14:cfRule>
          <xm:sqref>BL12:BL111</xm:sqref>
        </x14:conditionalFormatting>
        <x14:conditionalFormatting xmlns:xm="http://schemas.microsoft.com/office/excel/2006/main">
          <x14:cfRule type="expression" priority="5" id="{005A00FC-00A4-4AF0-A46B-00F100EA008E}">
            <xm:f>$BG113=""</xm:f>
            <x14:dxf>
              <fill>
                <patternFill patternType="solid">
                  <fgColor theme="1"/>
                  <bgColor theme="1"/>
                </patternFill>
              </fill>
            </x14:dxf>
          </x14:cfRule>
          <xm:sqref>BG113:BG212</xm:sqref>
        </x14:conditionalFormatting>
        <x14:conditionalFormatting xmlns:xm="http://schemas.microsoft.com/office/excel/2006/main">
          <x14:cfRule type="expression" priority="4" id="{00EA0027-007A-4326-AD35-004C00480086}">
            <xm:f>BJ113=""</xm:f>
            <x14:dxf>
              <fill>
                <patternFill patternType="solid">
                  <fgColor theme="1"/>
                  <bgColor theme="1"/>
                </patternFill>
              </fill>
            </x14:dxf>
          </x14:cfRule>
          <xm:sqref>BJ113:BK212</xm:sqref>
        </x14:conditionalFormatting>
        <x14:conditionalFormatting xmlns:xm="http://schemas.microsoft.com/office/excel/2006/main">
          <x14:cfRule type="expression" priority="3" id="{00CC00FD-0033-4A67-AD5C-005300A00023}">
            <xm:f>$BH$3=""</xm:f>
            <x14:dxf>
              <border>
                <left style="none"/>
                <right style="none"/>
                <top style="none"/>
                <bottom style="thin">
                  <color auto="1"/>
                </bottom>
                <diagonal style="none"/>
                <vertical style="none"/>
                <horizontal style="none"/>
              </border>
            </x14:dxf>
          </x14:cfRule>
          <xm:sqref>BH3</xm:sqref>
        </x14:conditionalFormatting>
        <x14:conditionalFormatting xmlns:xm="http://schemas.microsoft.com/office/excel/2006/main">
          <x14:cfRule type="expression" priority="2" id="{00D600A2-000C-4748-B1C9-00FC006000B5}">
            <xm:f>$BH$4=""</xm:f>
            <x14:dxf>
              <border>
                <left style="none"/>
                <right style="none"/>
                <top style="none"/>
                <bottom style="thin">
                  <color auto="1"/>
                </bottom>
                <diagonal style="none"/>
                <vertical style="none"/>
                <horizontal style="none"/>
              </border>
            </x14:dxf>
          </x14:cfRule>
          <xm:sqref>BH4</xm:sqref>
        </x14:conditionalFormatting>
        <x14:conditionalFormatting xmlns:xm="http://schemas.microsoft.com/office/excel/2006/main">
          <x14:cfRule type="expression" priority="1" id="{00BD0041-00CC-4B37-9127-00D0009300F7}">
            <xm:f>$BL113=""</xm:f>
            <x14:dxf>
              <fill>
                <patternFill patternType="solid">
                  <fgColor theme="1"/>
                  <bgColor theme="1"/>
                </patternFill>
              </fill>
            </x14:dxf>
          </x14:cfRule>
          <xm:sqref>BL113:BL212</xm:sqref>
        </x14:conditionalFormatting>
        <x14:conditionalFormatting xmlns:xm="http://schemas.microsoft.com/office/excel/2006/main">
          <x14:cfRule type="expression" priority="10" id="{002A0025-00BA-4307-B580-0093008D0014}">
            <xm:f>#REF!&gt;6</xm:f>
            <x14:dxf>
              <font>
                <color theme="0"/>
              </font>
              <border>
                <left style="none"/>
                <right style="none"/>
                <top style="none"/>
                <bottom style="none"/>
                <diagonal style="none"/>
              </border>
            </x14:dxf>
          </x14:cfRule>
          <xm:sqref>BA6:BE6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Sheet28">
    <tabColor theme="9" tint="-0.499984740745262"/>
    <outlinePr applyStyles="0" summaryBelow="1" summaryRight="1" showOutlineSymbols="1"/>
    <pageSetUpPr autoPageBreaks="1" fitToPage="0"/>
  </sheetPr>
  <sheetViews>
    <sheetView showGridLines="0" topLeftCell="A67" zoomScale="100" workbookViewId="0">
      <selection activeCell="F125" activeCellId="0" sqref="F125"/>
    </sheetView>
  </sheetViews>
  <sheetFormatPr defaultColWidth="9.140625" defaultRowHeight="14.25"/>
  <cols>
    <col customWidth="1" min="1" max="1" style="97" width="5.42578125"/>
    <col customWidth="1" min="2" max="2" style="97" width="12.5703125"/>
    <col customWidth="1" min="3" max="4" style="97" width="6.85546875"/>
    <col customWidth="1" min="5" max="5" style="97" width="8.5703125"/>
    <col customWidth="1" min="6" max="6" style="97" width="6.5703125"/>
    <col customWidth="1" min="7" max="7" style="97" width="14"/>
    <col customWidth="1" min="8" max="8" style="97" width="7.28515625"/>
    <col customWidth="1" min="9" max="9" style="97" width="10.5703125"/>
    <col customWidth="1" min="10" max="10" style="97" width="9.5703125"/>
    <col customWidth="1" min="11" max="11" style="97" width="9.140625"/>
    <col customWidth="1" min="12" max="12" style="97" width="8.85546875"/>
    <col customWidth="1" min="13" max="13" style="97" width="10.85546875"/>
    <col customWidth="1" min="14" max="14" style="97" width="11"/>
    <col customWidth="1" min="15" max="15" style="97" width="21.42578125"/>
    <col min="16" max="16384" style="97" width="9.140625"/>
  </cols>
  <sheetData>
    <row r="1">
      <c r="A1" s="98" t="s">
        <v>49</v>
      </c>
      <c r="B1" s="98"/>
    </row>
    <row r="2" ht="18">
      <c r="A2" s="99" t="s">
        <v>12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ht="16.5" customHeight="1">
      <c r="A3" s="100" t="s">
        <v>50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ht="16.5" customHeight="1">
      <c r="A4" s="101" t="s">
        <v>51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ht="19.5" customHeight="1">
      <c r="C5" s="102" t="s">
        <v>52</v>
      </c>
      <c r="D5" s="102"/>
      <c r="E5" s="103"/>
      <c r="F5" s="103"/>
      <c r="G5" s="103"/>
      <c r="H5" s="104" t="s">
        <v>53</v>
      </c>
      <c r="I5" s="103"/>
      <c r="J5" s="103"/>
      <c r="K5" s="104" t="s">
        <v>54</v>
      </c>
      <c r="L5" s="103"/>
      <c r="M5" s="103"/>
      <c r="N5" s="104" t="s">
        <v>21</v>
      </c>
      <c r="O5" s="105"/>
    </row>
    <row r="6" ht="6.75" customHeight="1">
      <c r="C6" s="106"/>
      <c r="D6" s="107"/>
      <c r="G6" s="108"/>
      <c r="M6" s="104"/>
    </row>
    <row r="7" ht="24" customHeight="1">
      <c r="A7" s="109" t="s">
        <v>55</v>
      </c>
      <c r="B7" s="110"/>
      <c r="C7" s="111"/>
      <c r="D7" s="111"/>
      <c r="E7" s="112" t="s">
        <v>56</v>
      </c>
      <c r="F7" s="113"/>
      <c r="G7" s="114" t="s">
        <v>57</v>
      </c>
      <c r="H7" s="103"/>
      <c r="I7" s="103"/>
      <c r="J7" s="115" t="s">
        <v>58</v>
      </c>
      <c r="K7" s="116"/>
      <c r="L7" s="103"/>
      <c r="M7" s="103"/>
      <c r="N7" s="104" t="s">
        <v>59</v>
      </c>
      <c r="O7" s="113"/>
    </row>
    <row r="8" ht="6" customHeight="1">
      <c r="F8" s="117"/>
    </row>
    <row r="9">
      <c r="A9" s="118" t="s">
        <v>60</v>
      </c>
      <c r="B9" s="119" t="s">
        <v>61</v>
      </c>
      <c r="C9" s="120" t="s">
        <v>62</v>
      </c>
      <c r="D9" s="121"/>
      <c r="E9" s="121"/>
      <c r="F9" s="122"/>
      <c r="G9" s="123" t="s">
        <v>63</v>
      </c>
      <c r="H9" s="124" t="s">
        <v>35</v>
      </c>
      <c r="I9" s="123" t="s">
        <v>64</v>
      </c>
      <c r="J9" s="123" t="s">
        <v>65</v>
      </c>
      <c r="K9" s="123" t="s">
        <v>66</v>
      </c>
      <c r="L9" s="125" t="s">
        <v>40</v>
      </c>
      <c r="M9" s="126"/>
      <c r="N9" s="123" t="s">
        <v>67</v>
      </c>
      <c r="O9" s="127" t="s">
        <v>68</v>
      </c>
    </row>
    <row r="10" ht="33">
      <c r="A10" s="128"/>
      <c r="B10" s="129"/>
      <c r="C10" s="130"/>
      <c r="D10" s="131"/>
      <c r="E10" s="131"/>
      <c r="F10" s="132"/>
      <c r="G10" s="133"/>
      <c r="H10" s="134"/>
      <c r="I10" s="133"/>
      <c r="J10" s="133"/>
      <c r="K10" s="133"/>
      <c r="L10" s="135" t="s">
        <v>69</v>
      </c>
      <c r="M10" s="135" t="s">
        <v>70</v>
      </c>
      <c r="N10" s="133"/>
      <c r="O10" s="136"/>
    </row>
    <row r="11" ht="14.25" customHeight="1">
      <c r="A11" s="137" t="s">
        <v>42</v>
      </c>
      <c r="B11" s="138"/>
      <c r="C11" s="139"/>
      <c r="D11" s="140"/>
      <c r="E11" s="140"/>
      <c r="F11" s="141"/>
      <c r="G11" s="142"/>
      <c r="H11" s="142"/>
      <c r="I11" s="142"/>
      <c r="J11" s="142"/>
      <c r="K11" s="142"/>
      <c r="L11" s="142"/>
      <c r="M11" s="142"/>
      <c r="N11" s="143"/>
      <c r="O11" s="144"/>
    </row>
    <row r="12">
      <c r="A12" s="145" t="str">
        <f t="shared" ref="A12:A61" si="162">IF(C12="","",ROWS($C$11:C12))</f>
        <v/>
      </c>
      <c r="B12" s="146"/>
      <c r="C12" s="147"/>
      <c r="D12" s="148"/>
      <c r="E12" s="148"/>
      <c r="F12" s="149"/>
      <c r="G12" s="105"/>
      <c r="H12" s="105"/>
      <c r="I12" s="105"/>
      <c r="J12" s="105"/>
      <c r="K12" s="105"/>
      <c r="L12" s="105"/>
      <c r="M12" s="105"/>
      <c r="N12" s="146"/>
      <c r="O12" s="150"/>
    </row>
    <row r="13">
      <c r="A13" s="145" t="str">
        <f t="shared" si="162"/>
        <v/>
      </c>
      <c r="B13" s="146"/>
      <c r="C13" s="147"/>
      <c r="D13" s="148"/>
      <c r="E13" s="148"/>
      <c r="F13" s="149"/>
      <c r="G13" s="105"/>
      <c r="H13" s="105"/>
      <c r="I13" s="105"/>
      <c r="J13" s="105"/>
      <c r="K13" s="105"/>
      <c r="L13" s="105"/>
      <c r="M13" s="105"/>
      <c r="N13" s="146"/>
      <c r="O13" s="150"/>
    </row>
    <row r="14">
      <c r="A14" s="145" t="str">
        <f t="shared" si="162"/>
        <v/>
      </c>
      <c r="B14" s="146"/>
      <c r="C14" s="147"/>
      <c r="D14" s="148"/>
      <c r="E14" s="148"/>
      <c r="F14" s="149"/>
      <c r="G14" s="105"/>
      <c r="H14" s="105"/>
      <c r="I14" s="105"/>
      <c r="J14" s="105"/>
      <c r="K14" s="105"/>
      <c r="L14" s="105"/>
      <c r="M14" s="105"/>
      <c r="N14" s="146"/>
      <c r="O14" s="150"/>
    </row>
    <row r="15">
      <c r="A15" s="145" t="str">
        <f t="shared" si="162"/>
        <v/>
      </c>
      <c r="B15" s="146"/>
      <c r="C15" s="147"/>
      <c r="D15" s="148"/>
      <c r="E15" s="148"/>
      <c r="F15" s="149"/>
      <c r="G15" s="105"/>
      <c r="H15" s="105"/>
      <c r="I15" s="105"/>
      <c r="J15" s="105"/>
      <c r="K15" s="105"/>
      <c r="L15" s="105"/>
      <c r="M15" s="105"/>
      <c r="N15" s="146"/>
      <c r="O15" s="150"/>
    </row>
    <row r="16">
      <c r="A16" s="145" t="str">
        <f t="shared" si="162"/>
        <v/>
      </c>
      <c r="B16" s="146"/>
      <c r="C16" s="147"/>
      <c r="D16" s="148"/>
      <c r="E16" s="148"/>
      <c r="F16" s="149"/>
      <c r="G16" s="105"/>
      <c r="H16" s="105"/>
      <c r="I16" s="105"/>
      <c r="J16" s="105"/>
      <c r="K16" s="105"/>
      <c r="L16" s="105"/>
      <c r="M16" s="105"/>
      <c r="N16" s="146"/>
      <c r="O16" s="150"/>
    </row>
    <row r="17">
      <c r="A17" s="145" t="str">
        <f t="shared" si="162"/>
        <v/>
      </c>
      <c r="B17" s="146"/>
      <c r="C17" s="147"/>
      <c r="D17" s="148"/>
      <c r="E17" s="148"/>
      <c r="F17" s="149"/>
      <c r="G17" s="105"/>
      <c r="H17" s="105"/>
      <c r="I17" s="105"/>
      <c r="J17" s="105"/>
      <c r="K17" s="105"/>
      <c r="L17" s="105"/>
      <c r="M17" s="105"/>
      <c r="N17" s="146"/>
      <c r="O17" s="150"/>
    </row>
    <row r="18">
      <c r="A18" s="145" t="str">
        <f t="shared" si="162"/>
        <v/>
      </c>
      <c r="B18" s="146"/>
      <c r="C18" s="147"/>
      <c r="D18" s="148"/>
      <c r="E18" s="148"/>
      <c r="F18" s="149"/>
      <c r="G18" s="105"/>
      <c r="H18" s="105"/>
      <c r="I18" s="105"/>
      <c r="J18" s="105"/>
      <c r="K18" s="105"/>
      <c r="L18" s="105"/>
      <c r="M18" s="105"/>
      <c r="N18" s="146"/>
      <c r="O18" s="150"/>
    </row>
    <row r="19">
      <c r="A19" s="145" t="str">
        <f t="shared" si="162"/>
        <v/>
      </c>
      <c r="B19" s="146"/>
      <c r="C19" s="147"/>
      <c r="D19" s="148"/>
      <c r="E19" s="148"/>
      <c r="F19" s="149"/>
      <c r="G19" s="105"/>
      <c r="H19" s="105"/>
      <c r="I19" s="105"/>
      <c r="J19" s="105"/>
      <c r="K19" s="105"/>
      <c r="L19" s="105"/>
      <c r="M19" s="105"/>
      <c r="N19" s="146"/>
      <c r="O19" s="150"/>
    </row>
    <row r="20">
      <c r="A20" s="145" t="str">
        <f t="shared" si="162"/>
        <v/>
      </c>
      <c r="B20" s="146"/>
      <c r="C20" s="147"/>
      <c r="D20" s="148"/>
      <c r="E20" s="148"/>
      <c r="F20" s="149"/>
      <c r="G20" s="105"/>
      <c r="H20" s="105"/>
      <c r="I20" s="105"/>
      <c r="J20" s="105"/>
      <c r="K20" s="105"/>
      <c r="L20" s="105"/>
      <c r="M20" s="105"/>
      <c r="N20" s="146"/>
      <c r="O20" s="150"/>
    </row>
    <row r="21">
      <c r="A21" s="145" t="str">
        <f t="shared" si="162"/>
        <v/>
      </c>
      <c r="B21" s="146"/>
      <c r="C21" s="147"/>
      <c r="D21" s="148"/>
      <c r="E21" s="148"/>
      <c r="F21" s="149"/>
      <c r="G21" s="105"/>
      <c r="H21" s="105"/>
      <c r="I21" s="105"/>
      <c r="J21" s="105"/>
      <c r="K21" s="105"/>
      <c r="L21" s="105"/>
      <c r="M21" s="105"/>
      <c r="N21" s="146"/>
      <c r="O21" s="150"/>
    </row>
    <row r="22">
      <c r="A22" s="145" t="str">
        <f t="shared" si="162"/>
        <v/>
      </c>
      <c r="B22" s="146"/>
      <c r="C22" s="147"/>
      <c r="D22" s="148"/>
      <c r="E22" s="148"/>
      <c r="F22" s="149"/>
      <c r="G22" s="105"/>
      <c r="H22" s="105"/>
      <c r="I22" s="105"/>
      <c r="J22" s="105"/>
      <c r="K22" s="105"/>
      <c r="L22" s="105"/>
      <c r="M22" s="105"/>
      <c r="N22" s="146"/>
      <c r="O22" s="150"/>
    </row>
    <row r="23">
      <c r="A23" s="145" t="str">
        <f t="shared" si="162"/>
        <v/>
      </c>
      <c r="B23" s="146"/>
      <c r="C23" s="147"/>
      <c r="D23" s="148"/>
      <c r="E23" s="148"/>
      <c r="F23" s="149"/>
      <c r="G23" s="105"/>
      <c r="H23" s="105"/>
      <c r="I23" s="105"/>
      <c r="J23" s="105"/>
      <c r="K23" s="105"/>
      <c r="L23" s="105"/>
      <c r="M23" s="105"/>
      <c r="N23" s="146"/>
      <c r="O23" s="150"/>
    </row>
    <row r="24">
      <c r="A24" s="145" t="str">
        <f t="shared" si="162"/>
        <v/>
      </c>
      <c r="B24" s="146"/>
      <c r="C24" s="147"/>
      <c r="D24" s="148"/>
      <c r="E24" s="148"/>
      <c r="F24" s="149"/>
      <c r="G24" s="105"/>
      <c r="H24" s="105"/>
      <c r="I24" s="105"/>
      <c r="J24" s="105"/>
      <c r="K24" s="105"/>
      <c r="L24" s="105"/>
      <c r="M24" s="105"/>
      <c r="N24" s="146"/>
      <c r="O24" s="150"/>
    </row>
    <row r="25">
      <c r="A25" s="145" t="str">
        <f t="shared" si="162"/>
        <v/>
      </c>
      <c r="B25" s="146"/>
      <c r="C25" s="147"/>
      <c r="D25" s="148"/>
      <c r="E25" s="148"/>
      <c r="F25" s="149"/>
      <c r="G25" s="105"/>
      <c r="H25" s="105"/>
      <c r="I25" s="105"/>
      <c r="J25" s="105"/>
      <c r="K25" s="105"/>
      <c r="L25" s="105"/>
      <c r="M25" s="105"/>
      <c r="N25" s="146"/>
      <c r="O25" s="150"/>
    </row>
    <row r="26">
      <c r="A26" s="145" t="str">
        <f t="shared" si="162"/>
        <v/>
      </c>
      <c r="B26" s="146"/>
      <c r="C26" s="147"/>
      <c r="D26" s="148"/>
      <c r="E26" s="148"/>
      <c r="F26" s="149"/>
      <c r="G26" s="105"/>
      <c r="H26" s="105"/>
      <c r="I26" s="105"/>
      <c r="J26" s="105"/>
      <c r="K26" s="105"/>
      <c r="L26" s="105"/>
      <c r="M26" s="105"/>
      <c r="N26" s="146"/>
      <c r="O26" s="150"/>
    </row>
    <row r="27">
      <c r="A27" s="145" t="str">
        <f t="shared" si="162"/>
        <v/>
      </c>
      <c r="B27" s="146"/>
      <c r="C27" s="147"/>
      <c r="D27" s="148"/>
      <c r="E27" s="148"/>
      <c r="F27" s="149"/>
      <c r="G27" s="105"/>
      <c r="H27" s="105"/>
      <c r="I27" s="105"/>
      <c r="J27" s="105"/>
      <c r="K27" s="105"/>
      <c r="L27" s="105"/>
      <c r="M27" s="105"/>
      <c r="N27" s="146"/>
      <c r="O27" s="150"/>
    </row>
    <row r="28">
      <c r="A28" s="145" t="str">
        <f t="shared" si="162"/>
        <v/>
      </c>
      <c r="B28" s="146"/>
      <c r="C28" s="147"/>
      <c r="D28" s="148"/>
      <c r="E28" s="148"/>
      <c r="F28" s="149"/>
      <c r="G28" s="105"/>
      <c r="H28" s="105"/>
      <c r="I28" s="105"/>
      <c r="J28" s="105"/>
      <c r="K28" s="105"/>
      <c r="L28" s="105"/>
      <c r="M28" s="105"/>
      <c r="N28" s="146"/>
      <c r="O28" s="150"/>
    </row>
    <row r="29">
      <c r="A29" s="145" t="str">
        <f t="shared" si="162"/>
        <v/>
      </c>
      <c r="B29" s="146"/>
      <c r="C29" s="147"/>
      <c r="D29" s="148"/>
      <c r="E29" s="148"/>
      <c r="F29" s="149"/>
      <c r="G29" s="105"/>
      <c r="H29" s="105"/>
      <c r="I29" s="105"/>
      <c r="J29" s="105"/>
      <c r="K29" s="105"/>
      <c r="L29" s="105"/>
      <c r="M29" s="105"/>
      <c r="N29" s="146"/>
      <c r="O29" s="150"/>
    </row>
    <row r="30">
      <c r="A30" s="145" t="str">
        <f t="shared" si="162"/>
        <v/>
      </c>
      <c r="B30" s="146"/>
      <c r="C30" s="147"/>
      <c r="D30" s="148"/>
      <c r="E30" s="148"/>
      <c r="F30" s="149"/>
      <c r="G30" s="105"/>
      <c r="H30" s="105"/>
      <c r="I30" s="105"/>
      <c r="J30" s="105"/>
      <c r="K30" s="105"/>
      <c r="L30" s="105"/>
      <c r="M30" s="105"/>
      <c r="N30" s="146"/>
      <c r="O30" s="150"/>
    </row>
    <row r="31">
      <c r="A31" s="145" t="str">
        <f t="shared" si="162"/>
        <v/>
      </c>
      <c r="B31" s="146"/>
      <c r="C31" s="147"/>
      <c r="D31" s="148"/>
      <c r="E31" s="148"/>
      <c r="F31" s="149"/>
      <c r="G31" s="105"/>
      <c r="H31" s="105"/>
      <c r="I31" s="105"/>
      <c r="J31" s="105"/>
      <c r="K31" s="105"/>
      <c r="L31" s="105"/>
      <c r="M31" s="105"/>
      <c r="N31" s="146"/>
      <c r="O31" s="150"/>
    </row>
    <row r="32">
      <c r="A32" s="145" t="str">
        <f t="shared" si="162"/>
        <v/>
      </c>
      <c r="B32" s="146"/>
      <c r="C32" s="147"/>
      <c r="D32" s="148"/>
      <c r="E32" s="148"/>
      <c r="F32" s="149"/>
      <c r="G32" s="105"/>
      <c r="H32" s="105"/>
      <c r="I32" s="105"/>
      <c r="J32" s="105"/>
      <c r="K32" s="105"/>
      <c r="L32" s="105"/>
      <c r="M32" s="105"/>
      <c r="N32" s="146"/>
      <c r="O32" s="150"/>
    </row>
    <row r="33">
      <c r="A33" s="145" t="str">
        <f t="shared" si="162"/>
        <v/>
      </c>
      <c r="B33" s="146"/>
      <c r="C33" s="147"/>
      <c r="D33" s="148"/>
      <c r="E33" s="148"/>
      <c r="F33" s="149"/>
      <c r="G33" s="105"/>
      <c r="H33" s="105"/>
      <c r="I33" s="105"/>
      <c r="J33" s="105"/>
      <c r="K33" s="105"/>
      <c r="L33" s="105"/>
      <c r="M33" s="105"/>
      <c r="N33" s="146"/>
      <c r="O33" s="150"/>
    </row>
    <row r="34">
      <c r="A34" s="145" t="str">
        <f t="shared" si="162"/>
        <v/>
      </c>
      <c r="B34" s="146"/>
      <c r="C34" s="147"/>
      <c r="D34" s="148"/>
      <c r="E34" s="148"/>
      <c r="F34" s="149"/>
      <c r="G34" s="105"/>
      <c r="H34" s="105"/>
      <c r="I34" s="105"/>
      <c r="J34" s="105"/>
      <c r="K34" s="105"/>
      <c r="L34" s="105"/>
      <c r="M34" s="105"/>
      <c r="N34" s="146"/>
      <c r="O34" s="150"/>
    </row>
    <row r="35">
      <c r="A35" s="145" t="str">
        <f t="shared" si="162"/>
        <v/>
      </c>
      <c r="B35" s="146"/>
      <c r="C35" s="147"/>
      <c r="D35" s="148"/>
      <c r="E35" s="148"/>
      <c r="F35" s="149"/>
      <c r="G35" s="105"/>
      <c r="H35" s="105"/>
      <c r="I35" s="105"/>
      <c r="J35" s="105"/>
      <c r="K35" s="105"/>
      <c r="L35" s="105"/>
      <c r="M35" s="105"/>
      <c r="N35" s="146"/>
      <c r="O35" s="150"/>
    </row>
    <row r="36">
      <c r="A36" s="145" t="str">
        <f t="shared" si="162"/>
        <v/>
      </c>
      <c r="B36" s="146"/>
      <c r="C36" s="147"/>
      <c r="D36" s="148"/>
      <c r="E36" s="148"/>
      <c r="F36" s="149"/>
      <c r="G36" s="105"/>
      <c r="H36" s="105"/>
      <c r="I36" s="105"/>
      <c r="J36" s="105"/>
      <c r="K36" s="105"/>
      <c r="L36" s="105"/>
      <c r="M36" s="105"/>
      <c r="N36" s="146"/>
      <c r="O36" s="150"/>
    </row>
    <row r="37">
      <c r="A37" s="145" t="str">
        <f t="shared" si="162"/>
        <v/>
      </c>
      <c r="B37" s="146"/>
      <c r="C37" s="147"/>
      <c r="D37" s="148"/>
      <c r="E37" s="148"/>
      <c r="F37" s="149"/>
      <c r="G37" s="105"/>
      <c r="H37" s="105"/>
      <c r="I37" s="105"/>
      <c r="J37" s="105"/>
      <c r="K37" s="105"/>
      <c r="L37" s="105"/>
      <c r="M37" s="105"/>
      <c r="N37" s="146"/>
      <c r="O37" s="150"/>
    </row>
    <row r="38">
      <c r="A38" s="145" t="str">
        <f t="shared" si="162"/>
        <v/>
      </c>
      <c r="B38" s="146"/>
      <c r="C38" s="147"/>
      <c r="D38" s="148"/>
      <c r="E38" s="148"/>
      <c r="F38" s="149"/>
      <c r="G38" s="105"/>
      <c r="H38" s="105"/>
      <c r="I38" s="105"/>
      <c r="J38" s="105"/>
      <c r="K38" s="105"/>
      <c r="L38" s="105"/>
      <c r="M38" s="105"/>
      <c r="N38" s="146"/>
      <c r="O38" s="150"/>
    </row>
    <row r="39">
      <c r="A39" s="145" t="str">
        <f t="shared" si="162"/>
        <v/>
      </c>
      <c r="B39" s="146"/>
      <c r="C39" s="147"/>
      <c r="D39" s="148"/>
      <c r="E39" s="148"/>
      <c r="F39" s="149"/>
      <c r="G39" s="105"/>
      <c r="H39" s="105"/>
      <c r="I39" s="105"/>
      <c r="J39" s="105"/>
      <c r="K39" s="105"/>
      <c r="L39" s="105"/>
      <c r="M39" s="105"/>
      <c r="N39" s="146"/>
      <c r="O39" s="150"/>
    </row>
    <row r="40">
      <c r="A40" s="145" t="str">
        <f t="shared" si="162"/>
        <v/>
      </c>
      <c r="B40" s="146"/>
      <c r="C40" s="147"/>
      <c r="D40" s="148"/>
      <c r="E40" s="148"/>
      <c r="F40" s="149"/>
      <c r="G40" s="105"/>
      <c r="H40" s="105"/>
      <c r="I40" s="105"/>
      <c r="J40" s="105"/>
      <c r="K40" s="105"/>
      <c r="L40" s="105"/>
      <c r="M40" s="105"/>
      <c r="N40" s="146"/>
      <c r="O40" s="150"/>
    </row>
    <row r="41">
      <c r="A41" s="145" t="str">
        <f t="shared" si="162"/>
        <v/>
      </c>
      <c r="B41" s="146"/>
      <c r="C41" s="147"/>
      <c r="D41" s="148"/>
      <c r="E41" s="148"/>
      <c r="F41" s="149"/>
      <c r="G41" s="105"/>
      <c r="H41" s="105"/>
      <c r="I41" s="105"/>
      <c r="J41" s="105"/>
      <c r="K41" s="105"/>
      <c r="L41" s="105"/>
      <c r="M41" s="105"/>
      <c r="N41" s="146"/>
      <c r="O41" s="150"/>
    </row>
    <row r="42">
      <c r="A42" s="145" t="str">
        <f t="shared" si="162"/>
        <v/>
      </c>
      <c r="B42" s="146"/>
      <c r="C42" s="147"/>
      <c r="D42" s="148"/>
      <c r="E42" s="148"/>
      <c r="F42" s="149"/>
      <c r="G42" s="105"/>
      <c r="H42" s="105"/>
      <c r="I42" s="105"/>
      <c r="J42" s="105"/>
      <c r="K42" s="105"/>
      <c r="L42" s="105"/>
      <c r="M42" s="105"/>
      <c r="N42" s="146"/>
      <c r="O42" s="150"/>
    </row>
    <row r="43">
      <c r="A43" s="145" t="str">
        <f t="shared" si="162"/>
        <v/>
      </c>
      <c r="B43" s="146"/>
      <c r="C43" s="147"/>
      <c r="D43" s="148"/>
      <c r="E43" s="148"/>
      <c r="F43" s="149"/>
      <c r="G43" s="105"/>
      <c r="H43" s="105"/>
      <c r="I43" s="105"/>
      <c r="J43" s="105"/>
      <c r="K43" s="105"/>
      <c r="L43" s="105"/>
      <c r="M43" s="105"/>
      <c r="N43" s="146"/>
      <c r="O43" s="150"/>
    </row>
    <row r="44">
      <c r="A44" s="145" t="str">
        <f t="shared" si="162"/>
        <v/>
      </c>
      <c r="B44" s="146"/>
      <c r="C44" s="147"/>
      <c r="D44" s="148"/>
      <c r="E44" s="148"/>
      <c r="F44" s="149"/>
      <c r="G44" s="105"/>
      <c r="H44" s="105"/>
      <c r="I44" s="105"/>
      <c r="J44" s="105"/>
      <c r="K44" s="105"/>
      <c r="L44" s="105"/>
      <c r="M44" s="105"/>
      <c r="N44" s="146"/>
      <c r="O44" s="150"/>
    </row>
    <row r="45">
      <c r="A45" s="145" t="str">
        <f t="shared" si="162"/>
        <v/>
      </c>
      <c r="B45" s="146"/>
      <c r="C45" s="147"/>
      <c r="D45" s="148"/>
      <c r="E45" s="148"/>
      <c r="F45" s="149"/>
      <c r="G45" s="105"/>
      <c r="H45" s="105"/>
      <c r="I45" s="105"/>
      <c r="J45" s="105"/>
      <c r="K45" s="105"/>
      <c r="L45" s="105"/>
      <c r="M45" s="105"/>
      <c r="N45" s="146"/>
      <c r="O45" s="150"/>
    </row>
    <row r="46">
      <c r="A46" s="145" t="str">
        <f t="shared" si="162"/>
        <v/>
      </c>
      <c r="B46" s="146"/>
      <c r="C46" s="147"/>
      <c r="D46" s="148"/>
      <c r="E46" s="148"/>
      <c r="F46" s="149"/>
      <c r="G46" s="105"/>
      <c r="H46" s="105"/>
      <c r="I46" s="105"/>
      <c r="J46" s="105"/>
      <c r="K46" s="105"/>
      <c r="L46" s="105"/>
      <c r="M46" s="105"/>
      <c r="N46" s="146"/>
      <c r="O46" s="150"/>
    </row>
    <row r="47">
      <c r="A47" s="145" t="str">
        <f t="shared" si="162"/>
        <v/>
      </c>
      <c r="B47" s="146"/>
      <c r="C47" s="147"/>
      <c r="D47" s="148"/>
      <c r="E47" s="148"/>
      <c r="F47" s="149"/>
      <c r="G47" s="105"/>
      <c r="H47" s="105"/>
      <c r="I47" s="105"/>
      <c r="J47" s="105"/>
      <c r="K47" s="105"/>
      <c r="L47" s="105"/>
      <c r="M47" s="105"/>
      <c r="N47" s="146"/>
      <c r="O47" s="150"/>
    </row>
    <row r="48">
      <c r="A48" s="145" t="str">
        <f t="shared" si="162"/>
        <v/>
      </c>
      <c r="B48" s="146"/>
      <c r="C48" s="147"/>
      <c r="D48" s="148"/>
      <c r="E48" s="148"/>
      <c r="F48" s="149"/>
      <c r="G48" s="105"/>
      <c r="H48" s="105"/>
      <c r="I48" s="105"/>
      <c r="J48" s="105"/>
      <c r="K48" s="105"/>
      <c r="L48" s="105"/>
      <c r="M48" s="105"/>
      <c r="N48" s="146"/>
      <c r="O48" s="150"/>
    </row>
    <row r="49">
      <c r="A49" s="145" t="str">
        <f t="shared" si="162"/>
        <v/>
      </c>
      <c r="B49" s="146"/>
      <c r="C49" s="147"/>
      <c r="D49" s="148"/>
      <c r="E49" s="148"/>
      <c r="F49" s="149"/>
      <c r="G49" s="105"/>
      <c r="H49" s="105"/>
      <c r="I49" s="105"/>
      <c r="J49" s="105"/>
      <c r="K49" s="105"/>
      <c r="L49" s="105"/>
      <c r="M49" s="105"/>
      <c r="N49" s="146"/>
      <c r="O49" s="150"/>
    </row>
    <row r="50">
      <c r="A50" s="145" t="str">
        <f t="shared" si="162"/>
        <v/>
      </c>
      <c r="B50" s="146"/>
      <c r="C50" s="147"/>
      <c r="D50" s="148"/>
      <c r="E50" s="148"/>
      <c r="F50" s="149"/>
      <c r="G50" s="105"/>
      <c r="H50" s="105"/>
      <c r="I50" s="105"/>
      <c r="J50" s="105"/>
      <c r="K50" s="105"/>
      <c r="L50" s="105"/>
      <c r="M50" s="105"/>
      <c r="N50" s="146"/>
      <c r="O50" s="150"/>
    </row>
    <row r="51">
      <c r="A51" s="145" t="str">
        <f t="shared" si="162"/>
        <v/>
      </c>
      <c r="B51" s="146"/>
      <c r="C51" s="147"/>
      <c r="D51" s="148"/>
      <c r="E51" s="148"/>
      <c r="F51" s="149"/>
      <c r="G51" s="105"/>
      <c r="H51" s="105"/>
      <c r="I51" s="105"/>
      <c r="J51" s="105"/>
      <c r="K51" s="105"/>
      <c r="L51" s="105"/>
      <c r="M51" s="105"/>
      <c r="N51" s="146"/>
      <c r="O51" s="150"/>
    </row>
    <row r="52">
      <c r="A52" s="145" t="str">
        <f t="shared" si="162"/>
        <v/>
      </c>
      <c r="B52" s="146"/>
      <c r="C52" s="147"/>
      <c r="D52" s="148"/>
      <c r="E52" s="148"/>
      <c r="F52" s="149"/>
      <c r="G52" s="105"/>
      <c r="H52" s="105"/>
      <c r="I52" s="105"/>
      <c r="J52" s="105"/>
      <c r="K52" s="105"/>
      <c r="L52" s="105"/>
      <c r="M52" s="105"/>
      <c r="N52" s="146"/>
      <c r="O52" s="150"/>
    </row>
    <row r="53">
      <c r="A53" s="145" t="str">
        <f t="shared" si="162"/>
        <v/>
      </c>
      <c r="B53" s="146"/>
      <c r="C53" s="147"/>
      <c r="D53" s="148"/>
      <c r="E53" s="148"/>
      <c r="F53" s="149"/>
      <c r="G53" s="105"/>
      <c r="H53" s="105"/>
      <c r="I53" s="105"/>
      <c r="J53" s="105"/>
      <c r="K53" s="105"/>
      <c r="L53" s="105"/>
      <c r="M53" s="105"/>
      <c r="N53" s="146"/>
      <c r="O53" s="150"/>
    </row>
    <row r="54">
      <c r="A54" s="145" t="str">
        <f t="shared" si="162"/>
        <v/>
      </c>
      <c r="B54" s="146"/>
      <c r="C54" s="147"/>
      <c r="D54" s="148"/>
      <c r="E54" s="148"/>
      <c r="F54" s="149"/>
      <c r="G54" s="105"/>
      <c r="H54" s="105"/>
      <c r="I54" s="105"/>
      <c r="J54" s="105"/>
      <c r="K54" s="105"/>
      <c r="L54" s="105"/>
      <c r="M54" s="105"/>
      <c r="N54" s="146"/>
      <c r="O54" s="150"/>
    </row>
    <row r="55">
      <c r="A55" s="145" t="str">
        <f t="shared" si="162"/>
        <v/>
      </c>
      <c r="B55" s="146"/>
      <c r="C55" s="147"/>
      <c r="D55" s="148"/>
      <c r="E55" s="148"/>
      <c r="F55" s="149"/>
      <c r="G55" s="105"/>
      <c r="H55" s="105"/>
      <c r="I55" s="105"/>
      <c r="J55" s="105"/>
      <c r="K55" s="105"/>
      <c r="L55" s="105"/>
      <c r="M55" s="105"/>
      <c r="N55" s="146"/>
      <c r="O55" s="150"/>
    </row>
    <row r="56">
      <c r="A56" s="145" t="str">
        <f t="shared" si="162"/>
        <v/>
      </c>
      <c r="B56" s="146"/>
      <c r="C56" s="147"/>
      <c r="D56" s="148"/>
      <c r="E56" s="148"/>
      <c r="F56" s="149"/>
      <c r="G56" s="105"/>
      <c r="H56" s="105"/>
      <c r="I56" s="105"/>
      <c r="J56" s="105"/>
      <c r="K56" s="105"/>
      <c r="L56" s="105"/>
      <c r="M56" s="105"/>
      <c r="N56" s="146"/>
      <c r="O56" s="150"/>
    </row>
    <row r="57">
      <c r="A57" s="145"/>
      <c r="B57" s="146"/>
      <c r="C57" s="147"/>
      <c r="D57" s="148"/>
      <c r="E57" s="148"/>
      <c r="F57" s="149"/>
      <c r="G57" s="105"/>
      <c r="H57" s="105"/>
      <c r="I57" s="105"/>
      <c r="J57" s="105"/>
      <c r="K57" s="105"/>
      <c r="L57" s="105"/>
      <c r="M57" s="105"/>
      <c r="N57" s="146"/>
      <c r="O57" s="150"/>
    </row>
    <row r="58">
      <c r="A58" s="145" t="str">
        <f t="shared" si="162"/>
        <v/>
      </c>
      <c r="B58" s="146"/>
      <c r="C58" s="147"/>
      <c r="D58" s="148"/>
      <c r="E58" s="148"/>
      <c r="F58" s="149"/>
      <c r="G58" s="105"/>
      <c r="H58" s="105"/>
      <c r="I58" s="105"/>
      <c r="J58" s="105"/>
      <c r="K58" s="105"/>
      <c r="L58" s="105"/>
      <c r="M58" s="105"/>
      <c r="N58" s="146"/>
      <c r="O58" s="150"/>
    </row>
    <row r="59">
      <c r="A59" s="145" t="str">
        <f t="shared" si="162"/>
        <v/>
      </c>
      <c r="B59" s="146"/>
      <c r="C59" s="147"/>
      <c r="D59" s="148"/>
      <c r="E59" s="148"/>
      <c r="F59" s="149"/>
      <c r="G59" s="105"/>
      <c r="H59" s="105"/>
      <c r="I59" s="105"/>
      <c r="J59" s="105"/>
      <c r="K59" s="105"/>
      <c r="L59" s="105"/>
      <c r="M59" s="105"/>
      <c r="N59" s="146"/>
      <c r="O59" s="150"/>
    </row>
    <row r="60">
      <c r="A60" s="145"/>
      <c r="B60" s="146"/>
      <c r="C60" s="147"/>
      <c r="D60" s="148"/>
      <c r="E60" s="148"/>
      <c r="F60" s="149"/>
      <c r="G60" s="105"/>
      <c r="H60" s="105"/>
      <c r="I60" s="105"/>
      <c r="J60" s="105"/>
      <c r="K60" s="105"/>
      <c r="L60" s="105"/>
      <c r="M60" s="105"/>
      <c r="N60" s="146"/>
      <c r="O60" s="150"/>
    </row>
    <row r="61">
      <c r="A61" s="145" t="str">
        <f t="shared" si="162"/>
        <v/>
      </c>
      <c r="B61" s="146"/>
      <c r="C61" s="147"/>
      <c r="D61" s="148"/>
      <c r="E61" s="148"/>
      <c r="F61" s="149"/>
      <c r="G61" s="105"/>
      <c r="H61" s="105"/>
      <c r="I61" s="105"/>
      <c r="J61" s="105"/>
      <c r="K61" s="105"/>
      <c r="L61" s="105"/>
      <c r="M61" s="105"/>
      <c r="N61" s="146"/>
      <c r="O61" s="150"/>
    </row>
    <row r="62">
      <c r="A62" s="145"/>
      <c r="B62" s="105"/>
      <c r="C62" s="103"/>
      <c r="D62" s="103"/>
      <c r="E62" s="103"/>
      <c r="F62" s="103"/>
      <c r="G62" s="105"/>
      <c r="H62" s="105"/>
      <c r="I62" s="105"/>
      <c r="J62" s="105"/>
      <c r="K62" s="105"/>
      <c r="L62" s="105"/>
      <c r="M62" s="105"/>
      <c r="N62" s="105"/>
      <c r="O62" s="150"/>
    </row>
    <row r="63" ht="15" customHeight="1">
      <c r="A63" s="145" t="str">
        <f>IF(C63="","",ROWS($C$63:C63))</f>
        <v/>
      </c>
      <c r="B63" s="105"/>
      <c r="C63" s="151"/>
      <c r="D63" s="151"/>
      <c r="E63" s="151"/>
      <c r="F63" s="151"/>
      <c r="G63" s="105"/>
      <c r="H63" s="105"/>
      <c r="I63" s="105"/>
      <c r="J63" s="105"/>
      <c r="K63" s="105"/>
      <c r="L63" s="105"/>
      <c r="M63" s="105"/>
      <c r="N63" s="105"/>
      <c r="O63" s="150"/>
    </row>
    <row r="64">
      <c r="A64" s="152" t="s">
        <v>44</v>
      </c>
      <c r="B64" s="153"/>
      <c r="C64" s="154"/>
      <c r="D64" s="154"/>
      <c r="E64" s="154"/>
      <c r="F64" s="155"/>
      <c r="G64" s="156"/>
      <c r="H64" s="156"/>
      <c r="I64" s="156"/>
      <c r="J64" s="156"/>
      <c r="K64" s="156"/>
      <c r="L64" s="156"/>
      <c r="M64" s="156"/>
      <c r="N64" s="156"/>
      <c r="O64" s="157"/>
    </row>
    <row r="65" ht="16.5" customHeight="1">
      <c r="A65" s="145" t="str">
        <f t="shared" ref="A65:A99" si="163">IF(C65="","",ROWS($C$63:C65))</f>
        <v/>
      </c>
      <c r="B65" s="146"/>
      <c r="C65" s="147"/>
      <c r="D65" s="148"/>
      <c r="E65" s="148"/>
      <c r="F65" s="149"/>
      <c r="G65" s="105"/>
      <c r="H65" s="105"/>
      <c r="I65" s="105"/>
      <c r="J65" s="105"/>
      <c r="K65" s="105"/>
      <c r="L65" s="105"/>
      <c r="M65" s="105"/>
      <c r="N65" s="146"/>
      <c r="O65" s="150"/>
    </row>
    <row r="66" ht="16.5" customHeight="1">
      <c r="A66" s="145" t="str">
        <f t="shared" si="163"/>
        <v/>
      </c>
      <c r="B66" s="146"/>
      <c r="C66" s="147"/>
      <c r="D66" s="148"/>
      <c r="E66" s="148"/>
      <c r="F66" s="149"/>
      <c r="G66" s="105"/>
      <c r="H66" s="105"/>
      <c r="I66" s="105"/>
      <c r="J66" s="105"/>
      <c r="K66" s="105"/>
      <c r="L66" s="105"/>
      <c r="M66" s="105"/>
      <c r="N66" s="146"/>
      <c r="O66" s="150"/>
    </row>
    <row r="67" ht="16.5" customHeight="1">
      <c r="A67" s="145" t="str">
        <f t="shared" si="163"/>
        <v/>
      </c>
      <c r="B67" s="146"/>
      <c r="C67" s="147"/>
      <c r="D67" s="148"/>
      <c r="E67" s="148"/>
      <c r="F67" s="149"/>
      <c r="G67" s="105"/>
      <c r="H67" s="105"/>
      <c r="I67" s="105"/>
      <c r="J67" s="105"/>
      <c r="K67" s="105"/>
      <c r="L67" s="105"/>
      <c r="M67" s="105"/>
      <c r="N67" s="146"/>
      <c r="O67" s="150"/>
    </row>
    <row r="68" ht="16.5" customHeight="1">
      <c r="A68" s="145" t="str">
        <f t="shared" si="163"/>
        <v/>
      </c>
      <c r="B68" s="146"/>
      <c r="C68" s="147"/>
      <c r="D68" s="148"/>
      <c r="E68" s="148"/>
      <c r="F68" s="149"/>
      <c r="G68" s="105"/>
      <c r="H68" s="105"/>
      <c r="I68" s="105"/>
      <c r="J68" s="105"/>
      <c r="K68" s="105"/>
      <c r="L68" s="105"/>
      <c r="M68" s="105"/>
      <c r="N68" s="146"/>
      <c r="O68" s="150"/>
    </row>
    <row r="69" ht="16.5" customHeight="1">
      <c r="A69" s="145" t="str">
        <f t="shared" si="163"/>
        <v/>
      </c>
      <c r="B69" s="146"/>
      <c r="C69" s="147"/>
      <c r="D69" s="148"/>
      <c r="E69" s="148"/>
      <c r="F69" s="149"/>
      <c r="G69" s="105"/>
      <c r="H69" s="105"/>
      <c r="I69" s="105"/>
      <c r="J69" s="105"/>
      <c r="K69" s="105"/>
      <c r="L69" s="105"/>
      <c r="M69" s="105"/>
      <c r="N69" s="146"/>
      <c r="O69" s="150"/>
    </row>
    <row r="70" ht="16.5" customHeight="1">
      <c r="A70" s="145" t="str">
        <f t="shared" si="163"/>
        <v/>
      </c>
      <c r="B70" s="146"/>
      <c r="C70" s="147"/>
      <c r="D70" s="148"/>
      <c r="E70" s="148"/>
      <c r="F70" s="149"/>
      <c r="G70" s="105"/>
      <c r="H70" s="105"/>
      <c r="I70" s="105"/>
      <c r="J70" s="105"/>
      <c r="K70" s="105"/>
      <c r="L70" s="105"/>
      <c r="M70" s="105"/>
      <c r="N70" s="146"/>
      <c r="O70" s="150"/>
    </row>
    <row r="71" ht="16.5" customHeight="1">
      <c r="A71" s="145" t="str">
        <f t="shared" si="163"/>
        <v/>
      </c>
      <c r="B71" s="146"/>
      <c r="C71" s="147"/>
      <c r="D71" s="148"/>
      <c r="E71" s="148"/>
      <c r="F71" s="149"/>
      <c r="G71" s="105"/>
      <c r="H71" s="105"/>
      <c r="I71" s="105"/>
      <c r="J71" s="105"/>
      <c r="K71" s="105"/>
      <c r="L71" s="105"/>
      <c r="M71" s="105"/>
      <c r="N71" s="146"/>
      <c r="O71" s="150"/>
    </row>
    <row r="72" ht="16.5" customHeight="1">
      <c r="A72" s="145" t="str">
        <f t="shared" si="163"/>
        <v/>
      </c>
      <c r="B72" s="146"/>
      <c r="C72" s="147"/>
      <c r="D72" s="148"/>
      <c r="E72" s="148"/>
      <c r="F72" s="149"/>
      <c r="G72" s="105"/>
      <c r="H72" s="105"/>
      <c r="I72" s="105"/>
      <c r="J72" s="105"/>
      <c r="K72" s="105"/>
      <c r="L72" s="105"/>
      <c r="M72" s="105"/>
      <c r="N72" s="146"/>
      <c r="O72" s="150"/>
    </row>
    <row r="73" ht="16.5" customHeight="1">
      <c r="A73" s="145" t="str">
        <f t="shared" si="163"/>
        <v/>
      </c>
      <c r="B73" s="146"/>
      <c r="C73" s="147"/>
      <c r="D73" s="148"/>
      <c r="E73" s="148"/>
      <c r="F73" s="149"/>
      <c r="G73" s="105"/>
      <c r="H73" s="105"/>
      <c r="I73" s="105"/>
      <c r="J73" s="105"/>
      <c r="K73" s="105"/>
      <c r="L73" s="105"/>
      <c r="M73" s="105"/>
      <c r="N73" s="146"/>
      <c r="O73" s="150"/>
    </row>
    <row r="74" ht="16.5" customHeight="1">
      <c r="A74" s="145" t="str">
        <f t="shared" si="163"/>
        <v/>
      </c>
      <c r="B74" s="146"/>
      <c r="C74" s="147"/>
      <c r="D74" s="148"/>
      <c r="E74" s="148"/>
      <c r="F74" s="149"/>
      <c r="G74" s="105"/>
      <c r="H74" s="105"/>
      <c r="I74" s="105"/>
      <c r="J74" s="105"/>
      <c r="K74" s="105"/>
      <c r="L74" s="105"/>
      <c r="M74" s="105"/>
      <c r="N74" s="146"/>
      <c r="O74" s="150"/>
    </row>
    <row r="75" ht="16.5" customHeight="1">
      <c r="A75" s="145" t="str">
        <f t="shared" si="163"/>
        <v/>
      </c>
      <c r="B75" s="146"/>
      <c r="C75" s="147"/>
      <c r="D75" s="148"/>
      <c r="E75" s="148"/>
      <c r="F75" s="149"/>
      <c r="G75" s="105"/>
      <c r="H75" s="105"/>
      <c r="I75" s="105"/>
      <c r="J75" s="105"/>
      <c r="K75" s="105"/>
      <c r="L75" s="105"/>
      <c r="M75" s="105"/>
      <c r="N75" s="146"/>
      <c r="O75" s="150"/>
    </row>
    <row r="76" ht="16.5" customHeight="1">
      <c r="A76" s="145" t="str">
        <f t="shared" si="163"/>
        <v/>
      </c>
      <c r="B76" s="146"/>
      <c r="C76" s="147"/>
      <c r="D76" s="148"/>
      <c r="E76" s="148"/>
      <c r="F76" s="149"/>
      <c r="G76" s="105"/>
      <c r="H76" s="105"/>
      <c r="I76" s="105"/>
      <c r="J76" s="105"/>
      <c r="K76" s="105"/>
      <c r="L76" s="105"/>
      <c r="M76" s="105"/>
      <c r="N76" s="146"/>
      <c r="O76" s="150"/>
    </row>
    <row r="77">
      <c r="A77" s="145" t="str">
        <f t="shared" si="163"/>
        <v/>
      </c>
      <c r="B77" s="146"/>
      <c r="C77" s="147"/>
      <c r="D77" s="148"/>
      <c r="E77" s="148"/>
      <c r="F77" s="149"/>
      <c r="G77" s="105"/>
      <c r="H77" s="105"/>
      <c r="I77" s="105"/>
      <c r="J77" s="105"/>
      <c r="K77" s="105"/>
      <c r="L77" s="105"/>
      <c r="M77" s="105"/>
      <c r="N77" s="146"/>
      <c r="O77" s="150"/>
    </row>
    <row r="78">
      <c r="A78" s="145" t="str">
        <f t="shared" si="163"/>
        <v/>
      </c>
      <c r="B78" s="146"/>
      <c r="C78" s="147"/>
      <c r="D78" s="148"/>
      <c r="E78" s="148"/>
      <c r="F78" s="149"/>
      <c r="G78" s="105"/>
      <c r="H78" s="105"/>
      <c r="I78" s="105"/>
      <c r="J78" s="105"/>
      <c r="K78" s="105"/>
      <c r="L78" s="105"/>
      <c r="M78" s="105"/>
      <c r="N78" s="146"/>
      <c r="O78" s="150"/>
    </row>
    <row r="79">
      <c r="A79" s="145" t="str">
        <f t="shared" si="163"/>
        <v/>
      </c>
      <c r="B79" s="146"/>
      <c r="C79" s="147"/>
      <c r="D79" s="148"/>
      <c r="E79" s="148"/>
      <c r="F79" s="149"/>
      <c r="G79" s="105"/>
      <c r="H79" s="105"/>
      <c r="I79" s="105"/>
      <c r="J79" s="105"/>
      <c r="K79" s="105"/>
      <c r="L79" s="105"/>
      <c r="M79" s="105"/>
      <c r="N79" s="146"/>
      <c r="O79" s="150"/>
    </row>
    <row r="80">
      <c r="A80" s="145" t="str">
        <f t="shared" si="163"/>
        <v/>
      </c>
      <c r="B80" s="146"/>
      <c r="C80" s="147"/>
      <c r="D80" s="148"/>
      <c r="E80" s="148"/>
      <c r="F80" s="149"/>
      <c r="G80" s="105"/>
      <c r="H80" s="105"/>
      <c r="I80" s="105"/>
      <c r="J80" s="105"/>
      <c r="K80" s="105"/>
      <c r="L80" s="105"/>
      <c r="M80" s="105"/>
      <c r="N80" s="146"/>
      <c r="O80" s="150"/>
    </row>
    <row r="81">
      <c r="A81" s="145" t="str">
        <f t="shared" si="163"/>
        <v/>
      </c>
      <c r="B81" s="146"/>
      <c r="C81" s="147"/>
      <c r="D81" s="148"/>
      <c r="E81" s="148"/>
      <c r="F81" s="149"/>
      <c r="G81" s="105"/>
      <c r="H81" s="105"/>
      <c r="I81" s="105"/>
      <c r="J81" s="105"/>
      <c r="K81" s="105"/>
      <c r="L81" s="105"/>
      <c r="M81" s="105"/>
      <c r="N81" s="146"/>
      <c r="O81" s="150"/>
    </row>
    <row r="82">
      <c r="A82" s="145" t="str">
        <f t="shared" si="163"/>
        <v/>
      </c>
      <c r="B82" s="146"/>
      <c r="C82" s="147"/>
      <c r="D82" s="148"/>
      <c r="E82" s="148"/>
      <c r="F82" s="149"/>
      <c r="G82" s="105"/>
      <c r="H82" s="105"/>
      <c r="I82" s="105"/>
      <c r="J82" s="105"/>
      <c r="K82" s="105"/>
      <c r="L82" s="105"/>
      <c r="M82" s="105"/>
      <c r="N82" s="146"/>
      <c r="O82" s="150"/>
    </row>
    <row r="83">
      <c r="A83" s="145" t="str">
        <f t="shared" si="163"/>
        <v/>
      </c>
      <c r="B83" s="146"/>
      <c r="C83" s="147"/>
      <c r="D83" s="148"/>
      <c r="E83" s="148"/>
      <c r="F83" s="149"/>
      <c r="G83" s="105"/>
      <c r="H83" s="105"/>
      <c r="I83" s="105"/>
      <c r="J83" s="105"/>
      <c r="K83" s="105"/>
      <c r="L83" s="105"/>
      <c r="M83" s="105"/>
      <c r="N83" s="146"/>
      <c r="O83" s="150"/>
    </row>
    <row r="84">
      <c r="A84" s="145" t="str">
        <f t="shared" si="163"/>
        <v/>
      </c>
      <c r="B84" s="146"/>
      <c r="C84" s="147"/>
      <c r="D84" s="148"/>
      <c r="E84" s="148"/>
      <c r="F84" s="149"/>
      <c r="G84" s="105"/>
      <c r="H84" s="105"/>
      <c r="I84" s="105"/>
      <c r="J84" s="105"/>
      <c r="K84" s="105"/>
      <c r="L84" s="105"/>
      <c r="M84" s="105"/>
      <c r="N84" s="146"/>
      <c r="O84" s="150"/>
    </row>
    <row r="85">
      <c r="A85" s="145" t="str">
        <f t="shared" si="163"/>
        <v/>
      </c>
      <c r="B85" s="146"/>
      <c r="C85" s="147"/>
      <c r="D85" s="148"/>
      <c r="E85" s="148"/>
      <c r="F85" s="149"/>
      <c r="G85" s="105"/>
      <c r="H85" s="105"/>
      <c r="I85" s="105"/>
      <c r="J85" s="105"/>
      <c r="K85" s="105"/>
      <c r="L85" s="105"/>
      <c r="M85" s="105"/>
      <c r="N85" s="146"/>
      <c r="O85" s="150"/>
    </row>
    <row r="86">
      <c r="A86" s="145" t="str">
        <f t="shared" si="163"/>
        <v/>
      </c>
      <c r="B86" s="146"/>
      <c r="C86" s="147"/>
      <c r="D86" s="148"/>
      <c r="E86" s="148"/>
      <c r="F86" s="149"/>
      <c r="G86" s="105"/>
      <c r="H86" s="105"/>
      <c r="I86" s="105"/>
      <c r="J86" s="105"/>
      <c r="K86" s="105"/>
      <c r="L86" s="105"/>
      <c r="M86" s="105"/>
      <c r="N86" s="146"/>
      <c r="O86" s="150"/>
    </row>
    <row r="87">
      <c r="A87" s="145" t="str">
        <f t="shared" si="163"/>
        <v/>
      </c>
      <c r="B87" s="146"/>
      <c r="C87" s="147"/>
      <c r="D87" s="148"/>
      <c r="E87" s="148"/>
      <c r="F87" s="149"/>
      <c r="G87" s="105"/>
      <c r="H87" s="105"/>
      <c r="I87" s="105"/>
      <c r="J87" s="105"/>
      <c r="K87" s="105"/>
      <c r="L87" s="105"/>
      <c r="M87" s="105"/>
      <c r="N87" s="146"/>
      <c r="O87" s="150"/>
    </row>
    <row r="88">
      <c r="A88" s="145" t="str">
        <f t="shared" si="163"/>
        <v/>
      </c>
      <c r="B88" s="146"/>
      <c r="C88" s="147"/>
      <c r="D88" s="148"/>
      <c r="E88" s="148"/>
      <c r="F88" s="149"/>
      <c r="G88" s="105"/>
      <c r="H88" s="105"/>
      <c r="I88" s="105"/>
      <c r="J88" s="105"/>
      <c r="K88" s="105"/>
      <c r="L88" s="105"/>
      <c r="M88" s="105"/>
      <c r="N88" s="146"/>
      <c r="O88" s="150"/>
    </row>
    <row r="89">
      <c r="A89" s="145" t="str">
        <f t="shared" si="163"/>
        <v/>
      </c>
      <c r="B89" s="146"/>
      <c r="C89" s="147"/>
      <c r="D89" s="148"/>
      <c r="E89" s="148"/>
      <c r="F89" s="149"/>
      <c r="G89" s="105"/>
      <c r="H89" s="105"/>
      <c r="I89" s="105"/>
      <c r="J89" s="105"/>
      <c r="K89" s="105"/>
      <c r="L89" s="105"/>
      <c r="M89" s="105"/>
      <c r="N89" s="146"/>
      <c r="O89" s="150"/>
    </row>
    <row r="90">
      <c r="A90" s="145" t="str">
        <f t="shared" si="163"/>
        <v/>
      </c>
      <c r="B90" s="146"/>
      <c r="C90" s="147"/>
      <c r="D90" s="148"/>
      <c r="E90" s="148"/>
      <c r="F90" s="149"/>
      <c r="G90" s="105"/>
      <c r="H90" s="105"/>
      <c r="I90" s="105"/>
      <c r="J90" s="105"/>
      <c r="K90" s="105"/>
      <c r="L90" s="105"/>
      <c r="M90" s="105"/>
      <c r="N90" s="146"/>
      <c r="O90" s="150"/>
    </row>
    <row r="91">
      <c r="A91" s="145" t="str">
        <f t="shared" si="163"/>
        <v/>
      </c>
      <c r="B91" s="146"/>
      <c r="C91" s="147"/>
      <c r="D91" s="148"/>
      <c r="E91" s="148"/>
      <c r="F91" s="149"/>
      <c r="G91" s="105"/>
      <c r="H91" s="105"/>
      <c r="I91" s="105"/>
      <c r="J91" s="105"/>
      <c r="K91" s="105"/>
      <c r="L91" s="105"/>
      <c r="M91" s="105"/>
      <c r="N91" s="146"/>
      <c r="O91" s="150"/>
    </row>
    <row r="92">
      <c r="A92" s="145" t="str">
        <f t="shared" si="163"/>
        <v/>
      </c>
      <c r="B92" s="146"/>
      <c r="C92" s="147"/>
      <c r="D92" s="148"/>
      <c r="E92" s="148"/>
      <c r="F92" s="149"/>
      <c r="G92" s="105"/>
      <c r="H92" s="105"/>
      <c r="I92" s="105"/>
      <c r="J92" s="105"/>
      <c r="K92" s="105"/>
      <c r="L92" s="105"/>
      <c r="M92" s="105"/>
      <c r="N92" s="146"/>
      <c r="O92" s="150"/>
    </row>
    <row r="93">
      <c r="A93" s="145" t="str">
        <f t="shared" si="163"/>
        <v/>
      </c>
      <c r="B93" s="146"/>
      <c r="C93" s="147"/>
      <c r="D93" s="148"/>
      <c r="E93" s="148"/>
      <c r="F93" s="149"/>
      <c r="G93" s="105"/>
      <c r="H93" s="105"/>
      <c r="I93" s="105"/>
      <c r="J93" s="105"/>
      <c r="K93" s="105"/>
      <c r="L93" s="105"/>
      <c r="M93" s="105"/>
      <c r="N93" s="146"/>
      <c r="O93" s="150"/>
    </row>
    <row r="94">
      <c r="A94" s="145" t="str">
        <f t="shared" si="163"/>
        <v/>
      </c>
      <c r="B94" s="146"/>
      <c r="C94" s="147"/>
      <c r="D94" s="148"/>
      <c r="E94" s="148"/>
      <c r="F94" s="149"/>
      <c r="G94" s="105"/>
      <c r="H94" s="105"/>
      <c r="I94" s="105"/>
      <c r="J94" s="105"/>
      <c r="K94" s="105"/>
      <c r="L94" s="105"/>
      <c r="M94" s="105"/>
      <c r="N94" s="146"/>
      <c r="O94" s="150"/>
    </row>
    <row r="95">
      <c r="A95" s="145" t="str">
        <f t="shared" si="163"/>
        <v/>
      </c>
      <c r="B95" s="146"/>
      <c r="C95" s="147"/>
      <c r="D95" s="148"/>
      <c r="E95" s="148"/>
      <c r="F95" s="149"/>
      <c r="G95" s="105"/>
      <c r="H95" s="105"/>
      <c r="I95" s="105"/>
      <c r="J95" s="105"/>
      <c r="K95" s="105"/>
      <c r="L95" s="105"/>
      <c r="M95" s="105"/>
      <c r="N95" s="146"/>
      <c r="O95" s="150"/>
    </row>
    <row r="96">
      <c r="A96" s="145" t="str">
        <f t="shared" si="163"/>
        <v/>
      </c>
      <c r="B96" s="146"/>
      <c r="C96" s="147"/>
      <c r="D96" s="148"/>
      <c r="E96" s="148"/>
      <c r="F96" s="149"/>
      <c r="G96" s="105"/>
      <c r="H96" s="105"/>
      <c r="I96" s="105"/>
      <c r="J96" s="105"/>
      <c r="K96" s="105"/>
      <c r="L96" s="105"/>
      <c r="M96" s="105"/>
      <c r="N96" s="146"/>
      <c r="O96" s="150"/>
    </row>
    <row r="97">
      <c r="A97" s="145" t="str">
        <f t="shared" si="163"/>
        <v/>
      </c>
      <c r="B97" s="146"/>
      <c r="C97" s="147"/>
      <c r="D97" s="148"/>
      <c r="E97" s="148"/>
      <c r="F97" s="149"/>
      <c r="G97" s="105"/>
      <c r="H97" s="105"/>
      <c r="I97" s="105"/>
      <c r="J97" s="105"/>
      <c r="K97" s="105"/>
      <c r="L97" s="105"/>
      <c r="M97" s="105"/>
      <c r="N97" s="146"/>
      <c r="O97" s="150"/>
    </row>
    <row r="98">
      <c r="A98" s="145" t="str">
        <f t="shared" si="163"/>
        <v/>
      </c>
      <c r="B98" s="146"/>
      <c r="C98" s="147"/>
      <c r="D98" s="148"/>
      <c r="E98" s="148"/>
      <c r="F98" s="149"/>
      <c r="G98" s="105"/>
      <c r="H98" s="105"/>
      <c r="I98" s="105"/>
      <c r="J98" s="105"/>
      <c r="K98" s="105"/>
      <c r="L98" s="105"/>
      <c r="M98" s="105"/>
      <c r="N98" s="146"/>
      <c r="O98" s="150"/>
    </row>
    <row r="99">
      <c r="A99" s="145" t="str">
        <f t="shared" si="163"/>
        <v/>
      </c>
      <c r="B99" s="146"/>
      <c r="C99" s="147"/>
      <c r="D99" s="148"/>
      <c r="E99" s="148"/>
      <c r="F99" s="149"/>
      <c r="G99" s="105"/>
      <c r="H99" s="105"/>
      <c r="I99" s="105"/>
      <c r="J99" s="105"/>
      <c r="K99" s="105"/>
      <c r="L99" s="105"/>
      <c r="M99" s="105"/>
      <c r="N99" s="146"/>
      <c r="O99" s="150"/>
    </row>
    <row r="100">
      <c r="A100" s="145" t="str">
        <f t="shared" ref="A100:A108" si="164">IF(C100="","",ROWS($C$63:C100))</f>
        <v/>
      </c>
      <c r="B100" s="146"/>
      <c r="C100" s="147"/>
      <c r="D100" s="148"/>
      <c r="E100" s="148"/>
      <c r="F100" s="149"/>
      <c r="G100" s="105"/>
      <c r="H100" s="105"/>
      <c r="I100" s="105"/>
      <c r="J100" s="105"/>
      <c r="K100" s="105"/>
      <c r="L100" s="105"/>
      <c r="M100" s="105"/>
      <c r="N100" s="146"/>
      <c r="O100" s="150"/>
    </row>
    <row r="101">
      <c r="A101" s="145" t="str">
        <f t="shared" si="164"/>
        <v/>
      </c>
      <c r="B101" s="146"/>
      <c r="C101" s="147"/>
      <c r="D101" s="148"/>
      <c r="E101" s="148"/>
      <c r="F101" s="149"/>
      <c r="G101" s="105"/>
      <c r="H101" s="105"/>
      <c r="I101" s="105"/>
      <c r="J101" s="105"/>
      <c r="K101" s="105"/>
      <c r="L101" s="105"/>
      <c r="M101" s="105"/>
      <c r="N101" s="146"/>
      <c r="O101" s="150"/>
    </row>
    <row r="102">
      <c r="A102" s="145" t="str">
        <f t="shared" si="164"/>
        <v/>
      </c>
      <c r="B102" s="146"/>
      <c r="C102" s="147"/>
      <c r="D102" s="148"/>
      <c r="E102" s="148"/>
      <c r="F102" s="149"/>
      <c r="G102" s="105"/>
      <c r="H102" s="105"/>
      <c r="I102" s="105"/>
      <c r="J102" s="105"/>
      <c r="K102" s="105"/>
      <c r="L102" s="105"/>
      <c r="M102" s="105"/>
      <c r="N102" s="146"/>
      <c r="O102" s="150"/>
    </row>
    <row r="103">
      <c r="A103" s="145" t="str">
        <f t="shared" si="164"/>
        <v/>
      </c>
      <c r="B103" s="146"/>
      <c r="C103" s="147"/>
      <c r="D103" s="148"/>
      <c r="E103" s="148"/>
      <c r="F103" s="149"/>
      <c r="G103" s="105"/>
      <c r="H103" s="105"/>
      <c r="I103" s="105"/>
      <c r="J103" s="105"/>
      <c r="K103" s="105"/>
      <c r="L103" s="105"/>
      <c r="M103" s="105"/>
      <c r="N103" s="146"/>
      <c r="O103" s="150"/>
    </row>
    <row r="104">
      <c r="A104" s="145" t="str">
        <f t="shared" si="164"/>
        <v/>
      </c>
      <c r="B104" s="146"/>
      <c r="C104" s="147"/>
      <c r="D104" s="148"/>
      <c r="E104" s="148"/>
      <c r="F104" s="149"/>
      <c r="G104" s="105"/>
      <c r="H104" s="105"/>
      <c r="I104" s="105"/>
      <c r="J104" s="105"/>
      <c r="K104" s="105"/>
      <c r="L104" s="105"/>
      <c r="M104" s="105"/>
      <c r="N104" s="146"/>
      <c r="O104" s="150"/>
    </row>
    <row r="105">
      <c r="A105" s="145" t="str">
        <f t="shared" si="164"/>
        <v/>
      </c>
      <c r="B105" s="146"/>
      <c r="C105" s="147"/>
      <c r="D105" s="148"/>
      <c r="E105" s="148"/>
      <c r="F105" s="149"/>
      <c r="G105" s="105"/>
      <c r="H105" s="105"/>
      <c r="I105" s="105"/>
      <c r="J105" s="105"/>
      <c r="K105" s="105"/>
      <c r="L105" s="105"/>
      <c r="M105" s="105"/>
      <c r="N105" s="146"/>
      <c r="O105" s="150"/>
    </row>
    <row r="106">
      <c r="A106" s="145" t="str">
        <f t="shared" si="164"/>
        <v/>
      </c>
      <c r="B106" s="146"/>
      <c r="C106" s="147"/>
      <c r="D106" s="148"/>
      <c r="E106" s="148"/>
      <c r="F106" s="149"/>
      <c r="G106" s="105"/>
      <c r="H106" s="105"/>
      <c r="I106" s="105"/>
      <c r="J106" s="105"/>
      <c r="K106" s="105"/>
      <c r="L106" s="105"/>
      <c r="M106" s="105"/>
      <c r="N106" s="146"/>
      <c r="O106" s="150"/>
    </row>
    <row r="107">
      <c r="A107" s="145" t="str">
        <f t="shared" si="164"/>
        <v/>
      </c>
      <c r="B107" s="146"/>
      <c r="C107" s="147"/>
      <c r="D107" s="148"/>
      <c r="E107" s="148"/>
      <c r="F107" s="149"/>
      <c r="G107" s="105"/>
      <c r="H107" s="105"/>
      <c r="I107" s="105"/>
      <c r="J107" s="105"/>
      <c r="K107" s="105"/>
      <c r="L107" s="105"/>
      <c r="M107" s="105"/>
      <c r="N107" s="146"/>
      <c r="O107" s="150"/>
    </row>
    <row r="108" ht="17.25">
      <c r="A108" s="158" t="str">
        <f t="shared" si="164"/>
        <v/>
      </c>
      <c r="B108" s="159"/>
      <c r="C108" s="160"/>
      <c r="D108" s="160"/>
      <c r="E108" s="160"/>
      <c r="F108" s="160"/>
      <c r="G108" s="159"/>
      <c r="H108" s="159"/>
      <c r="I108" s="159"/>
      <c r="J108" s="159"/>
      <c r="K108" s="159"/>
      <c r="L108" s="159"/>
      <c r="M108" s="159"/>
      <c r="N108" s="161"/>
      <c r="O108" s="162"/>
    </row>
    <row r="109">
      <c r="A109" s="97"/>
      <c r="B109" s="97"/>
      <c r="C109" s="163"/>
      <c r="D109" s="163"/>
      <c r="E109" s="163"/>
      <c r="F109" s="163"/>
      <c r="G109" s="97"/>
      <c r="H109" s="97"/>
      <c r="I109" s="97"/>
      <c r="J109" s="97"/>
      <c r="K109" s="97"/>
      <c r="L109" s="97"/>
      <c r="M109" s="97"/>
      <c r="N109" s="97"/>
    </row>
    <row r="110" ht="16.5">
      <c r="A110" s="99" t="s">
        <v>71</v>
      </c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</row>
    <row r="111" ht="17.25">
      <c r="A111" s="97"/>
      <c r="B111" s="97"/>
      <c r="C111" s="163"/>
      <c r="D111" s="163"/>
      <c r="E111" s="163"/>
      <c r="F111" s="163"/>
      <c r="G111" s="97"/>
      <c r="H111" s="97"/>
      <c r="I111" s="97"/>
      <c r="J111" s="97"/>
      <c r="K111" s="97"/>
      <c r="L111" s="97"/>
      <c r="M111" s="97"/>
      <c r="N111" s="97"/>
    </row>
    <row r="112" ht="16.5" customHeight="1">
      <c r="A112" s="164" t="s">
        <v>72</v>
      </c>
      <c r="B112" s="165"/>
      <c r="C112" s="166" t="s">
        <v>73</v>
      </c>
      <c r="D112" s="167"/>
      <c r="E112" s="167"/>
      <c r="F112" s="167"/>
      <c r="G112" s="167"/>
      <c r="H112" s="167"/>
      <c r="I112" s="168"/>
      <c r="J112" s="169" t="s">
        <v>74</v>
      </c>
      <c r="K112" s="167"/>
      <c r="L112" s="167"/>
      <c r="M112" s="167"/>
      <c r="N112" s="167"/>
      <c r="O112" s="168"/>
    </row>
    <row r="113" ht="33" customHeight="1">
      <c r="A113" s="170"/>
      <c r="B113" s="171"/>
      <c r="C113" s="172" t="s">
        <v>16</v>
      </c>
      <c r="D113" s="135"/>
      <c r="E113" s="129" t="s">
        <v>17</v>
      </c>
      <c r="F113" s="129" t="s">
        <v>18</v>
      </c>
      <c r="G113" s="129" t="s">
        <v>19</v>
      </c>
      <c r="H113" s="129" t="s">
        <v>20</v>
      </c>
      <c r="I113" s="136" t="s">
        <v>47</v>
      </c>
      <c r="J113" s="173" t="s">
        <v>22</v>
      </c>
      <c r="K113" s="174" t="s">
        <v>23</v>
      </c>
      <c r="L113" s="174" t="s">
        <v>18</v>
      </c>
      <c r="M113" s="174" t="s">
        <v>24</v>
      </c>
      <c r="N113" s="175" t="s">
        <v>75</v>
      </c>
      <c r="O113" s="176"/>
    </row>
    <row r="114">
      <c r="A114" s="177" t="s">
        <v>42</v>
      </c>
      <c r="B114" s="177"/>
      <c r="C114" s="178"/>
      <c r="D114" s="103"/>
      <c r="E114" s="103"/>
      <c r="F114" s="103"/>
      <c r="G114" s="103"/>
      <c r="H114" s="103"/>
      <c r="I114" s="136"/>
      <c r="J114" s="179"/>
      <c r="K114" s="103"/>
      <c r="L114" s="103"/>
      <c r="M114" s="103"/>
      <c r="N114" s="103"/>
      <c r="O114" s="180"/>
    </row>
    <row r="115" ht="17.25">
      <c r="A115" s="181" t="s">
        <v>44</v>
      </c>
      <c r="B115" s="181"/>
      <c r="C115" s="182"/>
      <c r="D115" s="183"/>
      <c r="E115" s="183"/>
      <c r="F115" s="183"/>
      <c r="G115" s="183"/>
      <c r="H115" s="183"/>
      <c r="I115" s="184"/>
      <c r="J115" s="185"/>
      <c r="K115" s="183"/>
      <c r="L115" s="183"/>
      <c r="M115" s="183"/>
      <c r="N115" s="183"/>
      <c r="O115" s="186"/>
    </row>
    <row r="116" ht="17.25">
      <c r="A116" s="187" t="s">
        <v>47</v>
      </c>
      <c r="B116" s="187"/>
      <c r="C116" s="188"/>
      <c r="D116" s="189"/>
      <c r="E116" s="189"/>
      <c r="F116" s="189"/>
      <c r="G116" s="189"/>
      <c r="H116" s="189"/>
      <c r="I116" s="190"/>
      <c r="J116" s="191"/>
      <c r="K116" s="189"/>
      <c r="L116" s="189"/>
      <c r="M116" s="189"/>
      <c r="N116" s="192"/>
      <c r="O116" s="193"/>
    </row>
    <row r="117">
      <c r="A117" s="97"/>
      <c r="B117" s="97"/>
      <c r="C117" s="97"/>
      <c r="D117" s="97"/>
      <c r="E117" s="97"/>
      <c r="F117" s="97"/>
      <c r="G117" s="97"/>
      <c r="H117" s="97"/>
    </row>
    <row r="118">
      <c r="A118" s="97" t="s">
        <v>76</v>
      </c>
      <c r="B118" s="97"/>
      <c r="E118" s="97" t="s">
        <v>77</v>
      </c>
      <c r="I118" s="97" t="s">
        <v>78</v>
      </c>
      <c r="J118" s="97"/>
      <c r="M118" s="97" t="s">
        <v>79</v>
      </c>
      <c r="N118" s="97"/>
    </row>
    <row r="119">
      <c r="A119" s="194"/>
      <c r="B119" s="194"/>
      <c r="C119" s="194"/>
      <c r="E119" s="194"/>
      <c r="F119" s="194"/>
      <c r="G119" s="194"/>
      <c r="H119" s="97"/>
      <c r="I119" s="194"/>
      <c r="J119" s="194"/>
      <c r="K119" s="194"/>
      <c r="L119" s="97"/>
      <c r="M119" s="194"/>
      <c r="N119" s="194"/>
      <c r="O119" s="194"/>
    </row>
    <row r="121">
      <c r="N121" s="195" t="s">
        <v>80</v>
      </c>
    </row>
  </sheetData>
  <sheetProtection autoFilter="1" deleteColumns="1" deleteRows="1" formatCells="1" formatColumns="1" formatRows="0" insertColumns="1" insertHyperlinks="1" insertRows="1" pivotTables="1" selectLockedCells="0" selectUnlockedCells="0" sheet="0" sort="1"/>
  <mergeCells count="132">
    <mergeCell ref="A2:N2"/>
    <mergeCell ref="A3:N3"/>
    <mergeCell ref="A4:O4"/>
    <mergeCell ref="C5:D5"/>
    <mergeCell ref="E5:G5"/>
    <mergeCell ref="I5:J5"/>
    <mergeCell ref="L5:M5"/>
    <mergeCell ref="A7:B7"/>
    <mergeCell ref="C7:D7"/>
    <mergeCell ref="H7:I7"/>
    <mergeCell ref="J7:K7"/>
    <mergeCell ref="L7:M7"/>
    <mergeCell ref="A9:A10"/>
    <mergeCell ref="B9:B10"/>
    <mergeCell ref="C9:F10"/>
    <mergeCell ref="G9:G10"/>
    <mergeCell ref="H9:H10"/>
    <mergeCell ref="I9:I10"/>
    <mergeCell ref="J9:J10"/>
    <mergeCell ref="K9:K10"/>
    <mergeCell ref="L9:M9"/>
    <mergeCell ref="N9:N10"/>
    <mergeCell ref="O9:O10"/>
    <mergeCell ref="A11:B11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8:F58"/>
    <mergeCell ref="C59:F59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C87:F87"/>
    <mergeCell ref="C88:F88"/>
    <mergeCell ref="C89:F89"/>
    <mergeCell ref="C90:F90"/>
    <mergeCell ref="C91:F91"/>
    <mergeCell ref="C92:F92"/>
    <mergeCell ref="C93:F93"/>
    <mergeCell ref="C94:F94"/>
    <mergeCell ref="C95:F95"/>
    <mergeCell ref="C96:F96"/>
    <mergeCell ref="C97:F97"/>
    <mergeCell ref="C98:F98"/>
    <mergeCell ref="C99:F99"/>
    <mergeCell ref="C100:F100"/>
    <mergeCell ref="C101:F101"/>
    <mergeCell ref="C102:F102"/>
    <mergeCell ref="C103:F103"/>
    <mergeCell ref="C104:F104"/>
    <mergeCell ref="C105:F105"/>
    <mergeCell ref="C106:F106"/>
    <mergeCell ref="C107:F107"/>
    <mergeCell ref="C108:F108"/>
    <mergeCell ref="A110:O110"/>
    <mergeCell ref="A112:B113"/>
    <mergeCell ref="C112:I112"/>
    <mergeCell ref="J112:O112"/>
    <mergeCell ref="C113:D113"/>
    <mergeCell ref="N113:O113"/>
    <mergeCell ref="C114:D114"/>
    <mergeCell ref="N114:O114"/>
    <mergeCell ref="C115:D115"/>
    <mergeCell ref="N115:O115"/>
    <mergeCell ref="C116:D116"/>
    <mergeCell ref="N116:O116"/>
  </mergeCells>
  <printOptions headings="0" gridLines="0"/>
  <pageMargins left="0.10000000000000002" right="0.10000000000000002" top="0.17000000000000001" bottom="0.32000000000000001" header="0" footer="0"/>
  <pageSetup paperSize="9" scale="65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0061008E-0082-40AB-B580-00850078005B}">
            <xm:f>#REF!&gt;6</xm:f>
            <x14:dxf>
              <font>
                <color theme="0"/>
              </font>
              <border>
                <left style="none"/>
                <right style="none"/>
                <top style="none"/>
                <bottom style="none"/>
                <diagonal style="none"/>
              </border>
            </x14:dxf>
          </x14:cfRule>
          <xm:sqref>F8 D6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2</cp:revision>
  <dcterms:created xsi:type="dcterms:W3CDTF">2016-02-17T03:14:02Z</dcterms:created>
  <dcterms:modified xsi:type="dcterms:W3CDTF">2026-04-25T04:57:31Z</dcterms:modified>
</cp:coreProperties>
</file>